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tstamcar\Documents\Moji dokumenti\2021-2027\programiranje\RRF\podskupine RRF\obrazci za dopolnitev NOE_jan. 2021\ostale komponente\poslano na EK\dopolnitve 22.6.2021\"/>
    </mc:Choice>
  </mc:AlternateContent>
  <bookViews>
    <workbookView xWindow="0" yWindow="60" windowWidth="28800" windowHeight="12270" firstSheet="5" activeTab="6"/>
  </bookViews>
  <sheets>
    <sheet name="T1_Pick_List" sheetId="1" state="hidden" r:id="rId1"/>
    <sheet name="T1_Pick_List " sheetId="12" r:id="rId2"/>
    <sheet name="Instructions - read this first" sheetId="10" r:id="rId3"/>
    <sheet name="Components" sheetId="2" r:id="rId4"/>
    <sheet name="VIR PODATKOV za T1" sheetId="11" state="hidden" r:id="rId5"/>
    <sheet name="Measures" sheetId="3" r:id="rId6"/>
    <sheet name="T1 Milestones&amp;Targets" sheetId="4" r:id="rId7"/>
    <sheet name="T2 Green Digital &amp; Costs" sheetId="5" r:id="rId8"/>
    <sheet name="T3a Impact (qualitative)" sheetId="6" r:id="rId9"/>
    <sheet name="T3b Impact (quantitative)" sheetId="7" r:id="rId10"/>
    <sheet name="T4a Investment baseline Input" sheetId="8" r:id="rId11"/>
    <sheet name="T4b Investment baseline Display" sheetId="9" r:id="rId12"/>
  </sheets>
  <externalReferences>
    <externalReference r:id="rId13"/>
    <externalReference r:id="rId14"/>
    <externalReference r:id="rId15"/>
    <externalReference r:id="rId16"/>
    <externalReference r:id="rId17"/>
    <externalReference r:id="rId18"/>
    <externalReference r:id="rId19"/>
  </externalReferences>
  <definedNames>
    <definedName name="_xlnm._FilterDatabase" localSheetId="6" hidden="1">'T1 Milestones&amp;Targets'!$A$4:$S$220</definedName>
    <definedName name="_xlnm._FilterDatabase" localSheetId="7" hidden="1">'T2 Green Digital &amp; Costs'!$A$5:$HY$103</definedName>
  </definedNames>
  <calcPr calcId="162913"/>
  <customWorkbookViews>
    <customWorkbookView name="LOPES David (ECFIN) - Personal View" guid="{DF4DF86E-F87E-4853-B44F-4F4D647D71FF}" mergeInterval="0" personalView="1" maximized="1" xWindow="-8" yWindow="-8" windowWidth="2576" windowHeight="1066" tabRatio="792" activeSheetId="5"/>
    <customWorkbookView name="VANYOLOS Istvan (ECFIN) - Personal View" guid="{587CB59E-8194-466A-825B-36D9E2C9E12C}" mergeInterval="0" personalView="1" xWindow="2" yWindow="2" windowWidth="1364" windowHeight="726" tabRatio="792" activeSheetId="5"/>
    <customWorkbookView name="KAMERTA Markita (ECFIN) - Personal View" guid="{BA2EDF17-FDDF-46B2-A4BE-72FB311EBCAF}" mergeInterval="0" personalView="1" maximized="1" xWindow="-9" yWindow="-9" windowWidth="1938" windowHeight="1048" tabRatio="792" activeSheetId="2"/>
    <customWorkbookView name="AFMAN Emiel (ECFIN) - Personal View" guid="{317D3D83-AACA-40F7-8006-3175597A202A}" mergeInterval="0" personalView="1" maximized="1" xWindow="-11" yWindow="-11" windowWidth="2326" windowHeight="1258" tabRatio="792"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5" i="5" l="1"/>
  <c r="E72" i="5"/>
  <c r="AF72" i="5" s="1"/>
  <c r="E70" i="5"/>
  <c r="AF70" i="5" s="1"/>
  <c r="AE72" i="5" l="1"/>
  <c r="AE70" i="5"/>
  <c r="M20" i="7"/>
  <c r="M25" i="7" s="1"/>
  <c r="L20" i="7"/>
  <c r="L25" i="7" s="1"/>
  <c r="K20" i="7"/>
  <c r="K25" i="7" s="1"/>
  <c r="J20" i="7"/>
  <c r="J25" i="7" s="1"/>
  <c r="I20" i="7"/>
  <c r="I25" i="7" s="1"/>
  <c r="H20" i="7"/>
  <c r="H25" i="7" s="1"/>
  <c r="G20" i="7"/>
  <c r="G25" i="7" s="1"/>
  <c r="F20" i="7"/>
  <c r="F25" i="7" s="1"/>
  <c r="E20" i="7"/>
  <c r="E25" i="7" s="1"/>
  <c r="P83" i="5" l="1"/>
  <c r="M27" i="5" l="1"/>
  <c r="L27" i="5"/>
  <c r="K27" i="5"/>
  <c r="J27" i="5"/>
  <c r="M26" i="5"/>
  <c r="L26" i="5"/>
  <c r="K26" i="5"/>
  <c r="J26" i="5"/>
  <c r="L44" i="5" l="1"/>
  <c r="K44" i="5"/>
  <c r="J44" i="5"/>
  <c r="I44" i="5"/>
  <c r="E45" i="5"/>
  <c r="AF45" i="5" l="1"/>
  <c r="AE45" i="5"/>
  <c r="E42" i="5"/>
  <c r="AF42" i="5" l="1"/>
  <c r="AE42" i="5"/>
  <c r="E68" i="5"/>
  <c r="AF68" i="5" l="1"/>
  <c r="AE68" i="5"/>
  <c r="N90" i="4"/>
  <c r="N87" i="4"/>
  <c r="E20" i="5" l="1"/>
  <c r="AE20" i="5" s="1"/>
  <c r="AF20" i="5" l="1"/>
  <c r="AF35" i="5" l="1"/>
  <c r="E19" i="5" l="1"/>
  <c r="AE19" i="5" s="1"/>
  <c r="AF19" i="5" l="1"/>
  <c r="N44" i="5"/>
  <c r="E71" i="5" l="1"/>
  <c r="AE71" i="5" s="1"/>
  <c r="AF71" i="5" l="1"/>
  <c r="M101" i="5" l="1"/>
  <c r="E101" i="5" s="1"/>
  <c r="AE101" i="5" s="1"/>
  <c r="M100" i="5"/>
  <c r="AF101" i="5" l="1"/>
  <c r="E98" i="5"/>
  <c r="AE98" i="5" s="1"/>
  <c r="AF98" i="5" l="1"/>
  <c r="E40" i="5"/>
  <c r="AE40" i="5" s="1"/>
  <c r="AF40" i="5" l="1"/>
  <c r="U44" i="5" l="1"/>
  <c r="E96" i="5" l="1"/>
  <c r="AE96" i="5" s="1"/>
  <c r="E97" i="5"/>
  <c r="AE97" i="5" s="1"/>
  <c r="E99" i="5"/>
  <c r="AE99" i="5" s="1"/>
  <c r="AF96" i="5" l="1"/>
  <c r="AF99" i="5"/>
  <c r="AF97" i="5"/>
  <c r="E12" i="5"/>
  <c r="AE12" i="5" s="1"/>
  <c r="AF12" i="5" l="1"/>
  <c r="E91" i="5"/>
  <c r="AE91" i="5" s="1"/>
  <c r="AF91" i="5" l="1"/>
  <c r="Q81" i="12"/>
  <c r="Q82" i="12"/>
  <c r="Q83" i="12"/>
  <c r="Q84" i="12"/>
  <c r="Q85" i="12"/>
  <c r="Q86" i="12"/>
  <c r="Q87" i="12"/>
  <c r="Q88" i="12"/>
  <c r="Q89" i="12"/>
  <c r="Q90" i="12"/>
  <c r="Q91" i="12"/>
  <c r="Q92" i="12"/>
  <c r="Q93" i="12"/>
  <c r="Q94" i="12"/>
  <c r="Q95" i="12"/>
  <c r="Q96" i="12"/>
  <c r="Q3" i="12"/>
  <c r="Q4" i="12"/>
  <c r="Q5" i="12"/>
  <c r="Q6" i="12"/>
  <c r="Q7" i="12"/>
  <c r="Q8" i="12"/>
  <c r="Q9" i="12"/>
  <c r="Q10" i="12"/>
  <c r="Q11" i="12"/>
  <c r="Q12" i="12"/>
  <c r="Q13"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42" i="12"/>
  <c r="Q43" i="12"/>
  <c r="Q44" i="12"/>
  <c r="Q45" i="12"/>
  <c r="Q46" i="12"/>
  <c r="Q47" i="12"/>
  <c r="Q48" i="12"/>
  <c r="Q49" i="12"/>
  <c r="Q50" i="12"/>
  <c r="Q51" i="12"/>
  <c r="Q52" i="12"/>
  <c r="Q53" i="12"/>
  <c r="Q54" i="12"/>
  <c r="Q55" i="12"/>
  <c r="Q56" i="12"/>
  <c r="Q57" i="12"/>
  <c r="Q58" i="12"/>
  <c r="Q59" i="12"/>
  <c r="Q60" i="12"/>
  <c r="Q61" i="12"/>
  <c r="Q62" i="12"/>
  <c r="Q63" i="12"/>
  <c r="Q64" i="12"/>
  <c r="Q65" i="12"/>
  <c r="Q66" i="12"/>
  <c r="Q67" i="12"/>
  <c r="Q68" i="12"/>
  <c r="Q69" i="12"/>
  <c r="Q70" i="12"/>
  <c r="Q71" i="12"/>
  <c r="Q72" i="12"/>
  <c r="Q73" i="12"/>
  <c r="Q74" i="12"/>
  <c r="Q75" i="12"/>
  <c r="Q76" i="12"/>
  <c r="Q77" i="12"/>
  <c r="Q78" i="12"/>
  <c r="Q79" i="12"/>
  <c r="Q80" i="12"/>
  <c r="P75" i="5"/>
  <c r="E16" i="5" l="1"/>
  <c r="AE16" i="5" s="1"/>
  <c r="E17" i="5"/>
  <c r="AE17" i="5" s="1"/>
  <c r="E18" i="5"/>
  <c r="AE18" i="5" s="1"/>
  <c r="E93" i="5"/>
  <c r="AE93" i="5" s="1"/>
  <c r="E94" i="5"/>
  <c r="AE94" i="5" s="1"/>
  <c r="E92" i="5"/>
  <c r="AE92" i="5" s="1"/>
  <c r="AF18" i="5" l="1"/>
  <c r="AF92" i="5"/>
  <c r="AF17" i="5"/>
  <c r="AF93" i="5"/>
  <c r="AF94" i="5"/>
  <c r="AF16" i="5"/>
  <c r="E60" i="5"/>
  <c r="AE60" i="5" s="1"/>
  <c r="E61" i="5"/>
  <c r="AE61" i="5" s="1"/>
  <c r="E62" i="5"/>
  <c r="AE62" i="5" s="1"/>
  <c r="AF62" i="5" l="1"/>
  <c r="AF61" i="5"/>
  <c r="AF60" i="5"/>
  <c r="E39" i="5"/>
  <c r="AE39" i="5" s="1"/>
  <c r="E41" i="5"/>
  <c r="AE41" i="5" s="1"/>
  <c r="E43" i="5"/>
  <c r="AE43" i="5" s="1"/>
  <c r="AF41" i="5" l="1"/>
  <c r="AF39" i="5"/>
  <c r="AF43" i="5"/>
  <c r="E75" i="5"/>
  <c r="AE75" i="5" s="1"/>
  <c r="AF75" i="5" l="1"/>
  <c r="E84" i="5"/>
  <c r="AE84" i="5" s="1"/>
  <c r="E85" i="5"/>
  <c r="AE85" i="5" s="1"/>
  <c r="E86" i="5"/>
  <c r="AE86" i="5" s="1"/>
  <c r="E87" i="5"/>
  <c r="AE87" i="5" s="1"/>
  <c r="E76" i="5"/>
  <c r="AE76" i="5" s="1"/>
  <c r="E78" i="5"/>
  <c r="AE78" i="5" s="1"/>
  <c r="AF85" i="5" l="1"/>
  <c r="AF84" i="5"/>
  <c r="AF78" i="5"/>
  <c r="AF76" i="5"/>
  <c r="AF87" i="5"/>
  <c r="AF86" i="5"/>
  <c r="E56" i="5"/>
  <c r="AE56" i="5" s="1"/>
  <c r="E58" i="5"/>
  <c r="AE58" i="5" s="1"/>
  <c r="AF58" i="5" l="1"/>
  <c r="AF56" i="5"/>
  <c r="E77" i="5"/>
  <c r="AE77" i="5" s="1"/>
  <c r="AF77" i="5" l="1"/>
  <c r="E37" i="5"/>
  <c r="AE37" i="5" s="1"/>
  <c r="AF37" i="5" l="1"/>
  <c r="E89" i="5"/>
  <c r="AE89" i="5" s="1"/>
  <c r="E82" i="5"/>
  <c r="AE82" i="5" s="1"/>
  <c r="E79" i="5"/>
  <c r="AE79" i="5" s="1"/>
  <c r="E80" i="5"/>
  <c r="AE80" i="5" s="1"/>
  <c r="E90" i="5"/>
  <c r="AE90" i="5" s="1"/>
  <c r="E88" i="5"/>
  <c r="AE88" i="5" s="1"/>
  <c r="E83" i="5"/>
  <c r="AE83" i="5" s="1"/>
  <c r="E81" i="5"/>
  <c r="AE81" i="5" s="1"/>
  <c r="AF82" i="5" l="1"/>
  <c r="AF81" i="5"/>
  <c r="AF80" i="5"/>
  <c r="AF90" i="5"/>
  <c r="AF89" i="5"/>
  <c r="AF83" i="5"/>
  <c r="AF88" i="5"/>
  <c r="AF79" i="5"/>
  <c r="E11" i="5"/>
  <c r="AE11" i="5" s="1"/>
  <c r="AF11" i="5" l="1"/>
  <c r="E7" i="5"/>
  <c r="AE7" i="5" s="1"/>
  <c r="E8" i="5"/>
  <c r="AE8" i="5" s="1"/>
  <c r="E9" i="5"/>
  <c r="AE9" i="5" s="1"/>
  <c r="E10" i="5"/>
  <c r="AE10" i="5" s="1"/>
  <c r="E13" i="5"/>
  <c r="AE13" i="5" s="1"/>
  <c r="E14" i="5"/>
  <c r="AE14" i="5" s="1"/>
  <c r="E15" i="5"/>
  <c r="AE15" i="5" s="1"/>
  <c r="E21" i="5"/>
  <c r="AE21" i="5" s="1"/>
  <c r="E22" i="5"/>
  <c r="AE22" i="5" s="1"/>
  <c r="E23" i="5"/>
  <c r="AE23" i="5" s="1"/>
  <c r="E24" i="5"/>
  <c r="AE24" i="5" s="1"/>
  <c r="E25" i="5"/>
  <c r="AE25" i="5" s="1"/>
  <c r="E26" i="5"/>
  <c r="AE26" i="5" s="1"/>
  <c r="E27" i="5"/>
  <c r="AE27" i="5" s="1"/>
  <c r="E28" i="5"/>
  <c r="AE28" i="5" s="1"/>
  <c r="E29" i="5"/>
  <c r="AE29" i="5" s="1"/>
  <c r="E30" i="5"/>
  <c r="AE30" i="5" s="1"/>
  <c r="E31" i="5"/>
  <c r="AE31" i="5" s="1"/>
  <c r="E32" i="5"/>
  <c r="AE32" i="5" s="1"/>
  <c r="E33" i="5"/>
  <c r="AE33" i="5" s="1"/>
  <c r="E34" i="5"/>
  <c r="AE34" i="5" s="1"/>
  <c r="E36" i="5"/>
  <c r="AE36" i="5" s="1"/>
  <c r="E38" i="5"/>
  <c r="AE38" i="5" s="1"/>
  <c r="E44" i="5"/>
  <c r="AE44" i="5" s="1"/>
  <c r="E46" i="5"/>
  <c r="AE46" i="5" s="1"/>
  <c r="E47" i="5"/>
  <c r="AE47" i="5" s="1"/>
  <c r="E49" i="5"/>
  <c r="AE49" i="5" s="1"/>
  <c r="E50" i="5"/>
  <c r="AE50" i="5" s="1"/>
  <c r="E51" i="5"/>
  <c r="AE51" i="5" s="1"/>
  <c r="E52" i="5"/>
  <c r="AE52" i="5" s="1"/>
  <c r="E53" i="5"/>
  <c r="AE53" i="5" s="1"/>
  <c r="E54" i="5"/>
  <c r="AE54" i="5" s="1"/>
  <c r="E55" i="5"/>
  <c r="AE55" i="5" s="1"/>
  <c r="E57" i="5"/>
  <c r="AE57" i="5" s="1"/>
  <c r="E59" i="5"/>
  <c r="AE59" i="5" s="1"/>
  <c r="E63" i="5"/>
  <c r="AE63" i="5" s="1"/>
  <c r="E64" i="5"/>
  <c r="AE64" i="5" s="1"/>
  <c r="E65" i="5"/>
  <c r="AE65" i="5" s="1"/>
  <c r="E66" i="5"/>
  <c r="AE66" i="5" s="1"/>
  <c r="E67" i="5"/>
  <c r="AE67" i="5" s="1"/>
  <c r="E69" i="5"/>
  <c r="AE69" i="5" s="1"/>
  <c r="E73" i="5"/>
  <c r="AE73" i="5" s="1"/>
  <c r="E74" i="5"/>
  <c r="AE74" i="5" s="1"/>
  <c r="E95" i="5"/>
  <c r="AE95" i="5" s="1"/>
  <c r="E100" i="5"/>
  <c r="AE100" i="5" s="1"/>
  <c r="E102" i="5"/>
  <c r="AE102" i="5" s="1"/>
  <c r="E103" i="5"/>
  <c r="E6" i="5"/>
  <c r="AF6" i="5" l="1"/>
  <c r="AE6" i="5"/>
  <c r="AF65" i="5"/>
  <c r="AF57" i="5"/>
  <c r="AF52" i="5"/>
  <c r="AF47" i="5"/>
  <c r="AF36" i="5"/>
  <c r="AF31" i="5"/>
  <c r="AF27" i="5"/>
  <c r="AF23" i="5"/>
  <c r="AF14" i="5"/>
  <c r="AF8" i="5"/>
  <c r="AF73" i="5"/>
  <c r="AF64" i="5"/>
  <c r="AF51" i="5"/>
  <c r="AF34" i="5"/>
  <c r="AF30" i="5"/>
  <c r="AF26" i="5"/>
  <c r="AF22" i="5"/>
  <c r="AF13" i="5"/>
  <c r="AF7" i="5"/>
  <c r="AF102" i="5"/>
  <c r="AF69" i="5"/>
  <c r="AF67" i="5"/>
  <c r="AF54" i="5"/>
  <c r="AF50" i="5"/>
  <c r="AF44" i="5"/>
  <c r="AF33" i="5"/>
  <c r="AF29" i="5"/>
  <c r="AF25" i="5"/>
  <c r="AF21" i="5"/>
  <c r="AF10" i="5"/>
  <c r="AF100" i="5"/>
  <c r="AF55" i="5"/>
  <c r="AF46" i="5"/>
  <c r="AF95" i="5"/>
  <c r="AF63" i="5"/>
  <c r="AE103" i="5"/>
  <c r="AF103" i="5"/>
  <c r="AF74" i="5"/>
  <c r="AF66" i="5"/>
  <c r="AF59" i="5"/>
  <c r="AF53" i="5"/>
  <c r="AF49" i="5"/>
  <c r="AF38" i="5"/>
  <c r="AF32" i="5"/>
  <c r="AF28" i="5"/>
  <c r="AF24" i="5"/>
  <c r="AF15" i="5"/>
  <c r="AF9" i="5"/>
  <c r="Q165" i="12"/>
  <c r="Q166" i="12"/>
  <c r="Q167" i="12"/>
  <c r="Q168" i="12"/>
  <c r="Q169" i="12"/>
  <c r="Q170" i="12"/>
  <c r="Q171" i="12"/>
  <c r="Q172" i="12"/>
  <c r="Q173" i="12"/>
  <c r="Q174" i="12"/>
  <c r="Q175" i="12"/>
  <c r="Q176" i="12"/>
  <c r="Q177" i="12"/>
  <c r="Q178" i="12"/>
  <c r="Q179" i="12"/>
  <c r="Q180" i="12"/>
  <c r="Q181" i="12"/>
  <c r="Q182" i="12"/>
  <c r="Q183" i="12"/>
  <c r="Q184" i="12"/>
  <c r="Q185" i="12"/>
  <c r="Q186" i="12"/>
  <c r="Q187" i="12"/>
  <c r="Q188" i="12"/>
  <c r="Q189" i="12"/>
  <c r="Q190" i="12"/>
  <c r="Q191" i="12"/>
  <c r="Q192" i="12"/>
  <c r="Q193" i="12"/>
  <c r="Q194" i="12"/>
  <c r="Q195" i="12"/>
  <c r="Q196" i="12"/>
  <c r="Q197" i="12"/>
  <c r="Q198" i="12"/>
  <c r="Q199" i="12"/>
  <c r="Q200" i="12"/>
  <c r="Q201" i="12"/>
  <c r="Q202" i="12"/>
  <c r="Q203" i="12"/>
  <c r="Q204" i="12"/>
  <c r="Q205" i="12"/>
  <c r="Q206" i="12"/>
  <c r="Q207" i="12"/>
  <c r="Q208" i="12"/>
  <c r="Q209" i="12"/>
  <c r="Q210" i="12"/>
  <c r="Q211" i="12"/>
  <c r="Q212" i="12"/>
  <c r="Q213" i="12"/>
  <c r="Q214" i="12"/>
  <c r="Q215" i="12"/>
  <c r="Q216" i="12"/>
  <c r="Q217" i="12"/>
  <c r="Q218" i="12"/>
  <c r="Q219" i="12"/>
  <c r="Q220" i="12"/>
  <c r="Q221" i="12"/>
  <c r="Q222" i="12"/>
  <c r="Q223" i="12"/>
  <c r="Q224" i="12"/>
  <c r="Q225" i="12"/>
  <c r="Q226" i="12"/>
  <c r="Q227" i="12"/>
  <c r="Q228" i="12"/>
  <c r="Q229" i="12"/>
  <c r="Q230" i="12"/>
  <c r="Q231" i="12"/>
  <c r="Q232" i="12"/>
  <c r="Q233" i="12"/>
  <c r="Q234" i="12"/>
  <c r="Q235" i="12"/>
  <c r="Q236" i="12"/>
  <c r="Q237" i="12"/>
  <c r="Q238" i="12"/>
  <c r="Q239" i="12"/>
  <c r="Q240" i="12"/>
  <c r="Q241" i="12"/>
  <c r="Q242" i="12"/>
  <c r="Q243" i="12"/>
  <c r="Q244" i="12"/>
  <c r="Q245" i="12"/>
  <c r="Q246" i="12"/>
  <c r="Q247" i="12"/>
  <c r="I48" i="5" l="1"/>
  <c r="E48" i="5" s="1"/>
  <c r="AE48" i="5" s="1"/>
  <c r="AF48" i="5" l="1"/>
  <c r="Q2" i="12" l="1"/>
  <c r="B5" i="11" l="1"/>
  <c r="B4" i="11"/>
  <c r="Q2004" i="12" l="1"/>
  <c r="P2004" i="12"/>
  <c r="Q2003" i="12"/>
  <c r="P2003" i="12"/>
  <c r="Q2002" i="12"/>
  <c r="P2002" i="12"/>
  <c r="Q2001" i="12"/>
  <c r="P2001" i="12"/>
  <c r="Q2000" i="12"/>
  <c r="P2000" i="12"/>
  <c r="Q1999" i="12"/>
  <c r="P1999" i="12"/>
  <c r="Q1998" i="12"/>
  <c r="P1998" i="12"/>
  <c r="Q1997" i="12"/>
  <c r="P1997" i="12"/>
  <c r="Q1996" i="12"/>
  <c r="P1996" i="12"/>
  <c r="Q1995" i="12"/>
  <c r="P1995" i="12"/>
  <c r="Q1994" i="12"/>
  <c r="P1994" i="12"/>
  <c r="Q1993" i="12"/>
  <c r="P1993" i="12"/>
  <c r="Q1992" i="12"/>
  <c r="P1992" i="12"/>
  <c r="Q1991" i="12"/>
  <c r="P1991" i="12"/>
  <c r="Q1990" i="12"/>
  <c r="P1990" i="12"/>
  <c r="Q1989" i="12"/>
  <c r="P1989" i="12"/>
  <c r="Q1988" i="12"/>
  <c r="P1988" i="12"/>
  <c r="Q1987" i="12"/>
  <c r="P1987" i="12"/>
  <c r="Q1986" i="12"/>
  <c r="P1986" i="12"/>
  <c r="Q1985" i="12"/>
  <c r="P1985" i="12"/>
  <c r="Q1984" i="12"/>
  <c r="P1984" i="12"/>
  <c r="Q1983" i="12"/>
  <c r="P1983" i="12"/>
  <c r="Q1982" i="12"/>
  <c r="P1982" i="12"/>
  <c r="Q1981" i="12"/>
  <c r="P1981" i="12"/>
  <c r="Q1980" i="12"/>
  <c r="P1980" i="12"/>
  <c r="Q1979" i="12"/>
  <c r="P1979" i="12"/>
  <c r="Q1978" i="12"/>
  <c r="P1978" i="12"/>
  <c r="Q1977" i="12"/>
  <c r="P1977" i="12"/>
  <c r="Q1976" i="12"/>
  <c r="P1976" i="12"/>
  <c r="Q1975" i="12"/>
  <c r="P1975" i="12"/>
  <c r="Q1974" i="12"/>
  <c r="P1974" i="12"/>
  <c r="Q1973" i="12"/>
  <c r="P1973" i="12"/>
  <c r="Q1972" i="12"/>
  <c r="P1972" i="12"/>
  <c r="Q1971" i="12"/>
  <c r="P1971" i="12"/>
  <c r="Q1970" i="12"/>
  <c r="P1970" i="12"/>
  <c r="Q1969" i="12"/>
  <c r="P1969" i="12"/>
  <c r="Q1968" i="12"/>
  <c r="P1968" i="12"/>
  <c r="Q1967" i="12"/>
  <c r="P1967" i="12"/>
  <c r="Q1966" i="12"/>
  <c r="P1966" i="12"/>
  <c r="Q1965" i="12"/>
  <c r="P1965" i="12"/>
  <c r="Q1964" i="12"/>
  <c r="P1964" i="12"/>
  <c r="Q1963" i="12"/>
  <c r="P1963" i="12"/>
  <c r="Q1962" i="12"/>
  <c r="P1962" i="12"/>
  <c r="Q1961" i="12"/>
  <c r="P1961" i="12"/>
  <c r="Q1960" i="12"/>
  <c r="P1960" i="12"/>
  <c r="Q1959" i="12"/>
  <c r="P1959" i="12"/>
  <c r="Q1958" i="12"/>
  <c r="P1958" i="12"/>
  <c r="Q1957" i="12"/>
  <c r="P1957" i="12"/>
  <c r="Q1956" i="12"/>
  <c r="P1956" i="12"/>
  <c r="Q1955" i="12"/>
  <c r="P1955" i="12"/>
  <c r="Q1954" i="12"/>
  <c r="P1954" i="12"/>
  <c r="Q1953" i="12"/>
  <c r="P1953" i="12"/>
  <c r="Q1952" i="12"/>
  <c r="P1952" i="12"/>
  <c r="Q1951" i="12"/>
  <c r="P1951" i="12"/>
  <c r="Q1950" i="12"/>
  <c r="P1950" i="12"/>
  <c r="Q1949" i="12"/>
  <c r="P1949" i="12"/>
  <c r="Q1948" i="12"/>
  <c r="P1948" i="12"/>
  <c r="Q1947" i="12"/>
  <c r="P1947" i="12"/>
  <c r="Q1946" i="12"/>
  <c r="P1946" i="12"/>
  <c r="Q1945" i="12"/>
  <c r="P1945" i="12"/>
  <c r="Q1944" i="12"/>
  <c r="P1944" i="12"/>
  <c r="Q1943" i="12"/>
  <c r="P1943" i="12"/>
  <c r="Q1942" i="12"/>
  <c r="P1942" i="12"/>
  <c r="Q1941" i="12"/>
  <c r="P1941" i="12"/>
  <c r="Q1940" i="12"/>
  <c r="P1940" i="12"/>
  <c r="Q1939" i="12"/>
  <c r="P1939" i="12"/>
  <c r="Q1938" i="12"/>
  <c r="P1938" i="12"/>
  <c r="Q1937" i="12"/>
  <c r="P1937" i="12"/>
  <c r="Q1936" i="12"/>
  <c r="P1936" i="12"/>
  <c r="Q1935" i="12"/>
  <c r="P1935" i="12"/>
  <c r="Q1934" i="12"/>
  <c r="P1934" i="12"/>
  <c r="Q1933" i="12"/>
  <c r="P1933" i="12"/>
  <c r="Q1932" i="12"/>
  <c r="P1932" i="12"/>
  <c r="Q1931" i="12"/>
  <c r="P1931" i="12"/>
  <c r="Q1930" i="12"/>
  <c r="P1930" i="12"/>
  <c r="Q1929" i="12"/>
  <c r="P1929" i="12"/>
  <c r="Q1928" i="12"/>
  <c r="P1928" i="12"/>
  <c r="Q1927" i="12"/>
  <c r="P1927" i="12"/>
  <c r="Q1926" i="12"/>
  <c r="P1926" i="12"/>
  <c r="Q1925" i="12"/>
  <c r="P1925" i="12"/>
  <c r="Q1924" i="12"/>
  <c r="P1924" i="12"/>
  <c r="Q1923" i="12"/>
  <c r="P1923" i="12"/>
  <c r="Q1922" i="12"/>
  <c r="P1922" i="12"/>
  <c r="Q1921" i="12"/>
  <c r="P1921" i="12"/>
  <c r="Q1920" i="12"/>
  <c r="P1920" i="12"/>
  <c r="Q1919" i="12"/>
  <c r="P1919" i="12"/>
  <c r="Q1918" i="12"/>
  <c r="P1918" i="12"/>
  <c r="Q1917" i="12"/>
  <c r="P1917" i="12"/>
  <c r="Q1916" i="12"/>
  <c r="P1916" i="12"/>
  <c r="Q1915" i="12"/>
  <c r="P1915" i="12"/>
  <c r="Q1914" i="12"/>
  <c r="P1914" i="12"/>
  <c r="Q1913" i="12"/>
  <c r="P1913" i="12"/>
  <c r="Q1912" i="12"/>
  <c r="P1912" i="12"/>
  <c r="Q1911" i="12"/>
  <c r="P1911" i="12"/>
  <c r="Q1910" i="12"/>
  <c r="P1910" i="12"/>
  <c r="Q1909" i="12"/>
  <c r="P1909" i="12"/>
  <c r="Q1908" i="12"/>
  <c r="P1908" i="12"/>
  <c r="Q1907" i="12"/>
  <c r="P1907" i="12"/>
  <c r="Q1906" i="12"/>
  <c r="P1906" i="12"/>
  <c r="Q1905" i="12"/>
  <c r="P1905" i="12"/>
  <c r="Q1904" i="12"/>
  <c r="P1904" i="12"/>
  <c r="Q1903" i="12"/>
  <c r="P1903" i="12"/>
  <c r="Q1902" i="12"/>
  <c r="P1902" i="12"/>
  <c r="Q1901" i="12"/>
  <c r="P1901" i="12"/>
  <c r="Q1900" i="12"/>
  <c r="P1900" i="12"/>
  <c r="Q1899" i="12"/>
  <c r="P1899" i="12"/>
  <c r="Q1898" i="12"/>
  <c r="P1898" i="12"/>
  <c r="Q1897" i="12"/>
  <c r="P1897" i="12"/>
  <c r="Q1896" i="12"/>
  <c r="P1896" i="12"/>
  <c r="Q1895" i="12"/>
  <c r="P1895" i="12"/>
  <c r="Q1894" i="12"/>
  <c r="P1894" i="12"/>
  <c r="Q1893" i="12"/>
  <c r="P1893" i="12"/>
  <c r="Q1892" i="12"/>
  <c r="P1892" i="12"/>
  <c r="Q1891" i="12"/>
  <c r="P1891" i="12"/>
  <c r="Q1890" i="12"/>
  <c r="P1890" i="12"/>
  <c r="Q1889" i="12"/>
  <c r="P1889" i="12"/>
  <c r="Q1888" i="12"/>
  <c r="P1888" i="12"/>
  <c r="Q1887" i="12"/>
  <c r="P1887" i="12"/>
  <c r="Q1886" i="12"/>
  <c r="P1886" i="12"/>
  <c r="Q1885" i="12"/>
  <c r="P1885" i="12"/>
  <c r="Q1884" i="12"/>
  <c r="P1884" i="12"/>
  <c r="Q1883" i="12"/>
  <c r="P1883" i="12"/>
  <c r="Q1882" i="12"/>
  <c r="P1882" i="12"/>
  <c r="Q1881" i="12"/>
  <c r="P1881" i="12"/>
  <c r="Q1880" i="12"/>
  <c r="P1880" i="12"/>
  <c r="Q1879" i="12"/>
  <c r="P1879" i="12"/>
  <c r="Q1878" i="12"/>
  <c r="P1878" i="12"/>
  <c r="Q1877" i="12"/>
  <c r="P1877" i="12"/>
  <c r="Q1876" i="12"/>
  <c r="P1876" i="12"/>
  <c r="Q1875" i="12"/>
  <c r="P1875" i="12"/>
  <c r="Q1874" i="12"/>
  <c r="P1874" i="12"/>
  <c r="Q1873" i="12"/>
  <c r="P1873" i="12"/>
  <c r="Q1872" i="12"/>
  <c r="P1872" i="12"/>
  <c r="Q1871" i="12"/>
  <c r="P1871" i="12"/>
  <c r="Q1870" i="12"/>
  <c r="P1870" i="12"/>
  <c r="Q1869" i="12"/>
  <c r="P1869" i="12"/>
  <c r="Q1868" i="12"/>
  <c r="P1868" i="12"/>
  <c r="Q1867" i="12"/>
  <c r="P1867" i="12"/>
  <c r="Q1866" i="12"/>
  <c r="P1866" i="12"/>
  <c r="Q1865" i="12"/>
  <c r="P1865" i="12"/>
  <c r="Q1864" i="12"/>
  <c r="P1864" i="12"/>
  <c r="Q1863" i="12"/>
  <c r="P1863" i="12"/>
  <c r="Q1862" i="12"/>
  <c r="P1862" i="12"/>
  <c r="Q1861" i="12"/>
  <c r="P1861" i="12"/>
  <c r="Q1860" i="12"/>
  <c r="P1860" i="12"/>
  <c r="Q1859" i="12"/>
  <c r="P1859" i="12"/>
  <c r="Q1858" i="12"/>
  <c r="P1858" i="12"/>
  <c r="Q1857" i="12"/>
  <c r="P1857" i="12"/>
  <c r="Q1856" i="12"/>
  <c r="P1856" i="12"/>
  <c r="Q1855" i="12"/>
  <c r="P1855" i="12"/>
  <c r="Q1854" i="12"/>
  <c r="P1854" i="12"/>
  <c r="Q1853" i="12"/>
  <c r="P1853" i="12"/>
  <c r="Q1852" i="12"/>
  <c r="P1852" i="12"/>
  <c r="Q1851" i="12"/>
  <c r="P1851" i="12"/>
  <c r="Q1850" i="12"/>
  <c r="P1850" i="12"/>
  <c r="Q1849" i="12"/>
  <c r="P1849" i="12"/>
  <c r="Q1848" i="12"/>
  <c r="P1848" i="12"/>
  <c r="Q1847" i="12"/>
  <c r="P1847" i="12"/>
  <c r="Q1846" i="12"/>
  <c r="P1846" i="12"/>
  <c r="Q1845" i="12"/>
  <c r="P1845" i="12"/>
  <c r="Q1844" i="12"/>
  <c r="P1844" i="12"/>
  <c r="Q1843" i="12"/>
  <c r="P1843" i="12"/>
  <c r="Q1842" i="12"/>
  <c r="P1842" i="12"/>
  <c r="Q1841" i="12"/>
  <c r="P1841" i="12"/>
  <c r="Q1840" i="12"/>
  <c r="P1840" i="12"/>
  <c r="Q1839" i="12"/>
  <c r="P1839" i="12"/>
  <c r="Q1838" i="12"/>
  <c r="P1838" i="12"/>
  <c r="Q1837" i="12"/>
  <c r="P1837" i="12"/>
  <c r="Q1836" i="12"/>
  <c r="P1836" i="12"/>
  <c r="Q1835" i="12"/>
  <c r="P1835" i="12"/>
  <c r="Q1834" i="12"/>
  <c r="P1834" i="12"/>
  <c r="Q1833" i="12"/>
  <c r="P1833" i="12"/>
  <c r="Q1832" i="12"/>
  <c r="P1832" i="12"/>
  <c r="Q1831" i="12"/>
  <c r="P1831" i="12"/>
  <c r="Q1830" i="12"/>
  <c r="P1830" i="12"/>
  <c r="Q1829" i="12"/>
  <c r="P1829" i="12"/>
  <c r="Q1828" i="12"/>
  <c r="P1828" i="12"/>
  <c r="Q1827" i="12"/>
  <c r="P1827" i="12"/>
  <c r="Q1826" i="12"/>
  <c r="P1826" i="12"/>
  <c r="Q1825" i="12"/>
  <c r="P1825" i="12"/>
  <c r="Q1824" i="12"/>
  <c r="P1824" i="12"/>
  <c r="Q1823" i="12"/>
  <c r="P1823" i="12"/>
  <c r="Q1822" i="12"/>
  <c r="P1822" i="12"/>
  <c r="Q1821" i="12"/>
  <c r="P1821" i="12"/>
  <c r="Q1820" i="12"/>
  <c r="P1820" i="12"/>
  <c r="Q1819" i="12"/>
  <c r="P1819" i="12"/>
  <c r="Q1818" i="12"/>
  <c r="P1818" i="12"/>
  <c r="Q1817" i="12"/>
  <c r="P1817" i="12"/>
  <c r="Q1816" i="12"/>
  <c r="P1816" i="12"/>
  <c r="Q1815" i="12"/>
  <c r="P1815" i="12"/>
  <c r="Q1814" i="12"/>
  <c r="P1814" i="12"/>
  <c r="Q1813" i="12"/>
  <c r="P1813" i="12"/>
  <c r="Q1812" i="12"/>
  <c r="P1812" i="12"/>
  <c r="Q1811" i="12"/>
  <c r="P1811" i="12"/>
  <c r="Q1810" i="12"/>
  <c r="P1810" i="12"/>
  <c r="Q1809" i="12"/>
  <c r="P1809" i="12"/>
  <c r="Q1808" i="12"/>
  <c r="P1808" i="12"/>
  <c r="Q1807" i="12"/>
  <c r="P1807" i="12"/>
  <c r="Q1806" i="12"/>
  <c r="P1806" i="12"/>
  <c r="Q1805" i="12"/>
  <c r="P1805" i="12"/>
  <c r="Q1804" i="12"/>
  <c r="P1804" i="12"/>
  <c r="Q1803" i="12"/>
  <c r="P1803" i="12"/>
  <c r="Q1802" i="12"/>
  <c r="P1802" i="12"/>
  <c r="Q1801" i="12"/>
  <c r="P1801" i="12"/>
  <c r="Q1800" i="12"/>
  <c r="P1800" i="12"/>
  <c r="Q1799" i="12"/>
  <c r="P1799" i="12"/>
  <c r="Q1798" i="12"/>
  <c r="P1798" i="12"/>
  <c r="Q1797" i="12"/>
  <c r="P1797" i="12"/>
  <c r="Q1796" i="12"/>
  <c r="P1796" i="12"/>
  <c r="Q1795" i="12"/>
  <c r="P1795" i="12"/>
  <c r="Q1794" i="12"/>
  <c r="P1794" i="12"/>
  <c r="Q1793" i="12"/>
  <c r="P1793" i="12"/>
  <c r="Q1792" i="12"/>
  <c r="P1792" i="12"/>
  <c r="Q1791" i="12"/>
  <c r="P1791" i="12"/>
  <c r="Q1790" i="12"/>
  <c r="P1790" i="12"/>
  <c r="Q1789" i="12"/>
  <c r="P1789" i="12"/>
  <c r="Q1788" i="12"/>
  <c r="P1788" i="12"/>
  <c r="Q1787" i="12"/>
  <c r="P1787" i="12"/>
  <c r="Q1786" i="12"/>
  <c r="P1786" i="12"/>
  <c r="Q1785" i="12"/>
  <c r="P1785" i="12"/>
  <c r="Q1784" i="12"/>
  <c r="P1784" i="12"/>
  <c r="Q1783" i="12"/>
  <c r="P1783" i="12"/>
  <c r="Q1782" i="12"/>
  <c r="P1782" i="12"/>
  <c r="Q1781" i="12"/>
  <c r="P1781" i="12"/>
  <c r="Q1780" i="12"/>
  <c r="P1780" i="12"/>
  <c r="Q1779" i="12"/>
  <c r="P1779" i="12"/>
  <c r="Q1778" i="12"/>
  <c r="P1778" i="12"/>
  <c r="Q1777" i="12"/>
  <c r="P1777" i="12"/>
  <c r="Q1776" i="12"/>
  <c r="P1776" i="12"/>
  <c r="Q1775" i="12"/>
  <c r="P1775" i="12"/>
  <c r="Q1774" i="12"/>
  <c r="P1774" i="12"/>
  <c r="Q1773" i="12"/>
  <c r="P1773" i="12"/>
  <c r="Q1772" i="12"/>
  <c r="P1772" i="12"/>
  <c r="Q1771" i="12"/>
  <c r="P1771" i="12"/>
  <c r="Q1770" i="12"/>
  <c r="P1770" i="12"/>
  <c r="Q1769" i="12"/>
  <c r="P1769" i="12"/>
  <c r="Q1768" i="12"/>
  <c r="P1768" i="12"/>
  <c r="Q1767" i="12"/>
  <c r="P1767" i="12"/>
  <c r="Q1766" i="12"/>
  <c r="P1766" i="12"/>
  <c r="Q1765" i="12"/>
  <c r="P1765" i="12"/>
  <c r="Q1764" i="12"/>
  <c r="P1764" i="12"/>
  <c r="Q1763" i="12"/>
  <c r="P1763" i="12"/>
  <c r="Q1762" i="12"/>
  <c r="P1762" i="12"/>
  <c r="Q1761" i="12"/>
  <c r="P1761" i="12"/>
  <c r="Q1760" i="12"/>
  <c r="P1760" i="12"/>
  <c r="Q1759" i="12"/>
  <c r="P1759" i="12"/>
  <c r="Q1758" i="12"/>
  <c r="P1758" i="12"/>
  <c r="Q1757" i="12"/>
  <c r="P1757" i="12"/>
  <c r="Q1756" i="12"/>
  <c r="P1756" i="12"/>
  <c r="Q1755" i="12"/>
  <c r="P1755" i="12"/>
  <c r="Q1754" i="12"/>
  <c r="P1754" i="12"/>
  <c r="Q1753" i="12"/>
  <c r="P1753" i="12"/>
  <c r="Q1752" i="12"/>
  <c r="P1752" i="12"/>
  <c r="Q1751" i="12"/>
  <c r="P1751" i="12"/>
  <c r="Q1750" i="12"/>
  <c r="P1750" i="12"/>
  <c r="Q1749" i="12"/>
  <c r="P1749" i="12"/>
  <c r="Q1748" i="12"/>
  <c r="P1748" i="12"/>
  <c r="Q1747" i="12"/>
  <c r="P1747" i="12"/>
  <c r="Q1746" i="12"/>
  <c r="P1746" i="12"/>
  <c r="Q1745" i="12"/>
  <c r="P1745" i="12"/>
  <c r="Q1744" i="12"/>
  <c r="P1744" i="12"/>
  <c r="Q1743" i="12"/>
  <c r="P1743" i="12"/>
  <c r="Q1742" i="12"/>
  <c r="P1742" i="12"/>
  <c r="Q1741" i="12"/>
  <c r="P1741" i="12"/>
  <c r="Q1740" i="12"/>
  <c r="P1740" i="12"/>
  <c r="Q1739" i="12"/>
  <c r="P1739" i="12"/>
  <c r="Q1738" i="12"/>
  <c r="P1738" i="12"/>
  <c r="Q1737" i="12"/>
  <c r="P1737" i="12"/>
  <c r="Q1736" i="12"/>
  <c r="P1736" i="12"/>
  <c r="Q1735" i="12"/>
  <c r="P1735" i="12"/>
  <c r="Q1734" i="12"/>
  <c r="P1734" i="12"/>
  <c r="Q1733" i="12"/>
  <c r="P1733" i="12"/>
  <c r="Q1732" i="12"/>
  <c r="P1732" i="12"/>
  <c r="Q1731" i="12"/>
  <c r="P1731" i="12"/>
  <c r="Q1730" i="12"/>
  <c r="P1730" i="12"/>
  <c r="Q1729" i="12"/>
  <c r="P1729" i="12"/>
  <c r="Q1728" i="12"/>
  <c r="P1728" i="12"/>
  <c r="Q1727" i="12"/>
  <c r="P1727" i="12"/>
  <c r="Q1726" i="12"/>
  <c r="P1726" i="12"/>
  <c r="Q1725" i="12"/>
  <c r="P1725" i="12"/>
  <c r="Q1724" i="12"/>
  <c r="P1724" i="12"/>
  <c r="Q1723" i="12"/>
  <c r="P1723" i="12"/>
  <c r="Q1722" i="12"/>
  <c r="P1722" i="12"/>
  <c r="Q1721" i="12"/>
  <c r="P1721" i="12"/>
  <c r="Q1720" i="12"/>
  <c r="P1720" i="12"/>
  <c r="Q1719" i="12"/>
  <c r="P1719" i="12"/>
  <c r="Q1718" i="12"/>
  <c r="P1718" i="12"/>
  <c r="Q1717" i="12"/>
  <c r="P1717" i="12"/>
  <c r="Q1716" i="12"/>
  <c r="P1716" i="12"/>
  <c r="Q1715" i="12"/>
  <c r="P1715" i="12"/>
  <c r="Q1714" i="12"/>
  <c r="P1714" i="12"/>
  <c r="Q1713" i="12"/>
  <c r="P1713" i="12"/>
  <c r="Q1712" i="12"/>
  <c r="P1712" i="12"/>
  <c r="Q1711" i="12"/>
  <c r="P1711" i="12"/>
  <c r="Q1710" i="12"/>
  <c r="P1710" i="12"/>
  <c r="Q1709" i="12"/>
  <c r="P1709" i="12"/>
  <c r="Q1708" i="12"/>
  <c r="P1708" i="12"/>
  <c r="Q1707" i="12"/>
  <c r="P1707" i="12"/>
  <c r="Q1706" i="12"/>
  <c r="P1706" i="12"/>
  <c r="Q1705" i="12"/>
  <c r="P1705" i="12"/>
  <c r="Q1704" i="12"/>
  <c r="P1704" i="12"/>
  <c r="Q1703" i="12"/>
  <c r="P1703" i="12"/>
  <c r="Q1702" i="12"/>
  <c r="P1702" i="12"/>
  <c r="Q1701" i="12"/>
  <c r="P1701" i="12"/>
  <c r="Q1700" i="12"/>
  <c r="P1700" i="12"/>
  <c r="Q1699" i="12"/>
  <c r="P1699" i="12"/>
  <c r="Q1698" i="12"/>
  <c r="P1698" i="12"/>
  <c r="Q1697" i="12"/>
  <c r="P1697" i="12"/>
  <c r="Q1696" i="12"/>
  <c r="P1696" i="12"/>
  <c r="Q1695" i="12"/>
  <c r="P1695" i="12"/>
  <c r="Q1694" i="12"/>
  <c r="P1694" i="12"/>
  <c r="Q1693" i="12"/>
  <c r="P1693" i="12"/>
  <c r="Q1692" i="12"/>
  <c r="P1692" i="12"/>
  <c r="Q1691" i="12"/>
  <c r="P1691" i="12"/>
  <c r="Q1690" i="12"/>
  <c r="P1690" i="12"/>
  <c r="Q1689" i="12"/>
  <c r="P1689" i="12"/>
  <c r="Q1688" i="12"/>
  <c r="P1688" i="12"/>
  <c r="Q1687" i="12"/>
  <c r="P1687" i="12"/>
  <c r="Q1686" i="12"/>
  <c r="P1686" i="12"/>
  <c r="Q1685" i="12"/>
  <c r="P1685" i="12"/>
  <c r="Q1684" i="12"/>
  <c r="P1684" i="12"/>
  <c r="Q1683" i="12"/>
  <c r="P1683" i="12"/>
  <c r="Q1682" i="12"/>
  <c r="P1682" i="12"/>
  <c r="Q1681" i="12"/>
  <c r="P1681" i="12"/>
  <c r="Q1680" i="12"/>
  <c r="P1680" i="12"/>
  <c r="Q1679" i="12"/>
  <c r="P1679" i="12"/>
  <c r="Q1678" i="12"/>
  <c r="P1678" i="12"/>
  <c r="Q1677" i="12"/>
  <c r="P1677" i="12"/>
  <c r="Q1676" i="12"/>
  <c r="P1676" i="12"/>
  <c r="Q1675" i="12"/>
  <c r="P1675" i="12"/>
  <c r="Q1674" i="12"/>
  <c r="P1674" i="12"/>
  <c r="Q1673" i="12"/>
  <c r="P1673" i="12"/>
  <c r="Q1672" i="12"/>
  <c r="P1672" i="12"/>
  <c r="Q1671" i="12"/>
  <c r="P1671" i="12"/>
  <c r="Q1670" i="12"/>
  <c r="P1670" i="12"/>
  <c r="Q1669" i="12"/>
  <c r="P1669" i="12"/>
  <c r="Q1668" i="12"/>
  <c r="P1668" i="12"/>
  <c r="Q1667" i="12"/>
  <c r="P1667" i="12"/>
  <c r="Q1666" i="12"/>
  <c r="P1666" i="12"/>
  <c r="Q1665" i="12"/>
  <c r="P1665" i="12"/>
  <c r="Q1664" i="12"/>
  <c r="P1664" i="12"/>
  <c r="Q1663" i="12"/>
  <c r="P1663" i="12"/>
  <c r="Q1662" i="12"/>
  <c r="P1662" i="12"/>
  <c r="Q1661" i="12"/>
  <c r="P1661" i="12"/>
  <c r="Q1660" i="12"/>
  <c r="P1660" i="12"/>
  <c r="Q1659" i="12"/>
  <c r="P1659" i="12"/>
  <c r="Q1658" i="12"/>
  <c r="P1658" i="12"/>
  <c r="Q1657" i="12"/>
  <c r="P1657" i="12"/>
  <c r="Q1656" i="12"/>
  <c r="P1656" i="12"/>
  <c r="Q1655" i="12"/>
  <c r="P1655" i="12"/>
  <c r="Q1654" i="12"/>
  <c r="P1654" i="12"/>
  <c r="Q1653" i="12"/>
  <c r="P1653" i="12"/>
  <c r="Q1652" i="12"/>
  <c r="P1652" i="12"/>
  <c r="Q1651" i="12"/>
  <c r="P1651" i="12"/>
  <c r="Q1650" i="12"/>
  <c r="P1650" i="12"/>
  <c r="Q1649" i="12"/>
  <c r="P1649" i="12"/>
  <c r="Q1648" i="12"/>
  <c r="P1648" i="12"/>
  <c r="Q1647" i="12"/>
  <c r="P1647" i="12"/>
  <c r="Q1646" i="12"/>
  <c r="P1646" i="12"/>
  <c r="Q1645" i="12"/>
  <c r="P1645" i="12"/>
  <c r="Q1644" i="12"/>
  <c r="P1644" i="12"/>
  <c r="Q1643" i="12"/>
  <c r="P1643" i="12"/>
  <c r="Q1642" i="12"/>
  <c r="P1642" i="12"/>
  <c r="Q1641" i="12"/>
  <c r="P1641" i="12"/>
  <c r="Q1640" i="12"/>
  <c r="P1640" i="12"/>
  <c r="Q1639" i="12"/>
  <c r="P1639" i="12"/>
  <c r="Q1638" i="12"/>
  <c r="P1638" i="12"/>
  <c r="Q1637" i="12"/>
  <c r="P1637" i="12"/>
  <c r="Q1636" i="12"/>
  <c r="P1636" i="12"/>
  <c r="Q1635" i="12"/>
  <c r="P1635" i="12"/>
  <c r="Q1634" i="12"/>
  <c r="P1634" i="12"/>
  <c r="Q1633" i="12"/>
  <c r="P1633" i="12"/>
  <c r="Q1632" i="12"/>
  <c r="P1632" i="12"/>
  <c r="Q1631" i="12"/>
  <c r="P1631" i="12"/>
  <c r="Q1630" i="12"/>
  <c r="P1630" i="12"/>
  <c r="Q1629" i="12"/>
  <c r="P1629" i="12"/>
  <c r="Q1628" i="12"/>
  <c r="P1628" i="12"/>
  <c r="Q1627" i="12"/>
  <c r="P1627" i="12"/>
  <c r="Q1626" i="12"/>
  <c r="P1626" i="12"/>
  <c r="Q1625" i="12"/>
  <c r="P1625" i="12"/>
  <c r="Q1624" i="12"/>
  <c r="P1624" i="12"/>
  <c r="Q1623" i="12"/>
  <c r="P1623" i="12"/>
  <c r="Q1622" i="12"/>
  <c r="P1622" i="12"/>
  <c r="Q1621" i="12"/>
  <c r="P1621" i="12"/>
  <c r="Q1620" i="12"/>
  <c r="P1620" i="12"/>
  <c r="Q1619" i="12"/>
  <c r="P1619" i="12"/>
  <c r="Q1618" i="12"/>
  <c r="P1618" i="12"/>
  <c r="Q1617" i="12"/>
  <c r="P1617" i="12"/>
  <c r="Q1616" i="12"/>
  <c r="P1616" i="12"/>
  <c r="Q1615" i="12"/>
  <c r="P1615" i="12"/>
  <c r="Q1614" i="12"/>
  <c r="P1614" i="12"/>
  <c r="Q1613" i="12"/>
  <c r="P1613" i="12"/>
  <c r="Q1612" i="12"/>
  <c r="P1612" i="12"/>
  <c r="Q1611" i="12"/>
  <c r="P1611" i="12"/>
  <c r="Q1610" i="12"/>
  <c r="P1610" i="12"/>
  <c r="Q1609" i="12"/>
  <c r="P1609" i="12"/>
  <c r="Q1608" i="12"/>
  <c r="P1608" i="12"/>
  <c r="Q1607" i="12"/>
  <c r="P1607" i="12"/>
  <c r="Q1606" i="12"/>
  <c r="P1606" i="12"/>
  <c r="Q1605" i="12"/>
  <c r="P1605" i="12"/>
  <c r="Q1604" i="12"/>
  <c r="P1604" i="12"/>
  <c r="Q1603" i="12"/>
  <c r="P1603" i="12"/>
  <c r="Q1602" i="12"/>
  <c r="P1602" i="12"/>
  <c r="Q1601" i="12"/>
  <c r="P1601" i="12"/>
  <c r="Q1600" i="12"/>
  <c r="P1600" i="12"/>
  <c r="Q1599" i="12"/>
  <c r="P1599" i="12"/>
  <c r="Q1598" i="12"/>
  <c r="P1598" i="12"/>
  <c r="Q1597" i="12"/>
  <c r="P1597" i="12"/>
  <c r="Q1596" i="12"/>
  <c r="P1596" i="12"/>
  <c r="Q1595" i="12"/>
  <c r="P1595" i="12"/>
  <c r="Q1594" i="12"/>
  <c r="P1594" i="12"/>
  <c r="Q1593" i="12"/>
  <c r="P1593" i="12"/>
  <c r="Q1592" i="12"/>
  <c r="P1592" i="12"/>
  <c r="Q1591" i="12"/>
  <c r="P1591" i="12"/>
  <c r="Q1590" i="12"/>
  <c r="P1590" i="12"/>
  <c r="Q1589" i="12"/>
  <c r="P1589" i="12"/>
  <c r="Q1588" i="12"/>
  <c r="P1588" i="12"/>
  <c r="Q1587" i="12"/>
  <c r="P1587" i="12"/>
  <c r="Q1586" i="12"/>
  <c r="P1586" i="12"/>
  <c r="Q1585" i="12"/>
  <c r="P1585" i="12"/>
  <c r="Q1584" i="12"/>
  <c r="P1584" i="12"/>
  <c r="Q1583" i="12"/>
  <c r="P1583" i="12"/>
  <c r="Q1582" i="12"/>
  <c r="P1582" i="12"/>
  <c r="Q1581" i="12"/>
  <c r="P1581" i="12"/>
  <c r="Q1580" i="12"/>
  <c r="P1580" i="12"/>
  <c r="Q1579" i="12"/>
  <c r="P1579" i="12"/>
  <c r="Q1578" i="12"/>
  <c r="P1578" i="12"/>
  <c r="Q1577" i="12"/>
  <c r="P1577" i="12"/>
  <c r="Q1576" i="12"/>
  <c r="P1576" i="12"/>
  <c r="Q1575" i="12"/>
  <c r="P1575" i="12"/>
  <c r="Q1574" i="12"/>
  <c r="P1574" i="12"/>
  <c r="Q1573" i="12"/>
  <c r="P1573" i="12"/>
  <c r="Q1572" i="12"/>
  <c r="P1572" i="12"/>
  <c r="Q1571" i="12"/>
  <c r="P1571" i="12"/>
  <c r="Q1570" i="12"/>
  <c r="P1570" i="12"/>
  <c r="Q1569" i="12"/>
  <c r="P1569" i="12"/>
  <c r="Q1568" i="12"/>
  <c r="P1568" i="12"/>
  <c r="Q1567" i="12"/>
  <c r="P1567" i="12"/>
  <c r="Q1566" i="12"/>
  <c r="P1566" i="12"/>
  <c r="Q1565" i="12"/>
  <c r="P1565" i="12"/>
  <c r="Q1564" i="12"/>
  <c r="P1564" i="12"/>
  <c r="Q1563" i="12"/>
  <c r="P1563" i="12"/>
  <c r="Q1562" i="12"/>
  <c r="P1562" i="12"/>
  <c r="Q1561" i="12"/>
  <c r="P1561" i="12"/>
  <c r="Q1560" i="12"/>
  <c r="P1560" i="12"/>
  <c r="Q1559" i="12"/>
  <c r="P1559" i="12"/>
  <c r="Q1558" i="12"/>
  <c r="P1558" i="12"/>
  <c r="Q1557" i="12"/>
  <c r="P1557" i="12"/>
  <c r="Q1556" i="12"/>
  <c r="P1556" i="12"/>
  <c r="Q1555" i="12"/>
  <c r="P1555" i="12"/>
  <c r="Q1554" i="12"/>
  <c r="P1554" i="12"/>
  <c r="Q1553" i="12"/>
  <c r="P1553" i="12"/>
  <c r="Q1552" i="12"/>
  <c r="P1552" i="12"/>
  <c r="Q1551" i="12"/>
  <c r="P1551" i="12"/>
  <c r="Q1550" i="12"/>
  <c r="P1550" i="12"/>
  <c r="Q1549" i="12"/>
  <c r="P1549" i="12"/>
  <c r="Q1548" i="12"/>
  <c r="P1548" i="12"/>
  <c r="Q1547" i="12"/>
  <c r="P1547" i="12"/>
  <c r="Q1546" i="12"/>
  <c r="P1546" i="12"/>
  <c r="Q1545" i="12"/>
  <c r="P1545" i="12"/>
  <c r="Q1544" i="12"/>
  <c r="P1544" i="12"/>
  <c r="Q1543" i="12"/>
  <c r="P1543" i="12"/>
  <c r="Q1542" i="12"/>
  <c r="P1542" i="12"/>
  <c r="Q1541" i="12"/>
  <c r="P1541" i="12"/>
  <c r="Q1540" i="12"/>
  <c r="P1540" i="12"/>
  <c r="Q1539" i="12"/>
  <c r="P1539" i="12"/>
  <c r="Q1538" i="12"/>
  <c r="P1538" i="12"/>
  <c r="Q1537" i="12"/>
  <c r="P1537" i="12"/>
  <c r="Q1536" i="12"/>
  <c r="P1536" i="12"/>
  <c r="Q1535" i="12"/>
  <c r="P1535" i="12"/>
  <c r="Q1534" i="12"/>
  <c r="P1534" i="12"/>
  <c r="Q1533" i="12"/>
  <c r="P1533" i="12"/>
  <c r="Q1532" i="12"/>
  <c r="P1532" i="12"/>
  <c r="Q1531" i="12"/>
  <c r="P1531" i="12"/>
  <c r="Q1530" i="12"/>
  <c r="P1530" i="12"/>
  <c r="Q1529" i="12"/>
  <c r="P1529" i="12"/>
  <c r="Q1528" i="12"/>
  <c r="P1528" i="12"/>
  <c r="Q1527" i="12"/>
  <c r="P1527" i="12"/>
  <c r="Q1526" i="12"/>
  <c r="P1526" i="12"/>
  <c r="Q1525" i="12"/>
  <c r="P1525" i="12"/>
  <c r="Q1524" i="12"/>
  <c r="P1524" i="12"/>
  <c r="Q1523" i="12"/>
  <c r="P1523" i="12"/>
  <c r="Q1522" i="12"/>
  <c r="P1522" i="12"/>
  <c r="Q1521" i="12"/>
  <c r="P1521" i="12"/>
  <c r="Q1520" i="12"/>
  <c r="P1520" i="12"/>
  <c r="Q1519" i="12"/>
  <c r="P1519" i="12"/>
  <c r="Q1518" i="12"/>
  <c r="P1518" i="12"/>
  <c r="Q1517" i="12"/>
  <c r="P1517" i="12"/>
  <c r="Q1516" i="12"/>
  <c r="P1516" i="12"/>
  <c r="Q1515" i="12"/>
  <c r="P1515" i="12"/>
  <c r="Q1514" i="12"/>
  <c r="P1514" i="12"/>
  <c r="Q1513" i="12"/>
  <c r="P1513" i="12"/>
  <c r="Q1512" i="12"/>
  <c r="P1512" i="12"/>
  <c r="Q1511" i="12"/>
  <c r="P1511" i="12"/>
  <c r="Q1510" i="12"/>
  <c r="P1510" i="12"/>
  <c r="Q1509" i="12"/>
  <c r="P1509" i="12"/>
  <c r="Q1508" i="12"/>
  <c r="P1508" i="12"/>
  <c r="Q1507" i="12"/>
  <c r="P1507" i="12"/>
  <c r="Q1506" i="12"/>
  <c r="P1506" i="12"/>
  <c r="Q1505" i="12"/>
  <c r="P1505" i="12"/>
  <c r="Q1504" i="12"/>
  <c r="P1504" i="12"/>
  <c r="Q1503" i="12"/>
  <c r="P1503" i="12"/>
  <c r="Q1502" i="12"/>
  <c r="P1502" i="12"/>
  <c r="Q1501" i="12"/>
  <c r="P1501" i="12"/>
  <c r="Q1500" i="12"/>
  <c r="P1500" i="12"/>
  <c r="Q1499" i="12"/>
  <c r="P1499" i="12"/>
  <c r="Q1498" i="12"/>
  <c r="P1498" i="12"/>
  <c r="Q1497" i="12"/>
  <c r="P1497" i="12"/>
  <c r="Q1496" i="12"/>
  <c r="P1496" i="12"/>
  <c r="Q1495" i="12"/>
  <c r="P1495" i="12"/>
  <c r="Q1494" i="12"/>
  <c r="P1494" i="12"/>
  <c r="Q1493" i="12"/>
  <c r="P1493" i="12"/>
  <c r="Q1492" i="12"/>
  <c r="P1492" i="12"/>
  <c r="Q1491" i="12"/>
  <c r="P1491" i="12"/>
  <c r="Q1490" i="12"/>
  <c r="P1490" i="12"/>
  <c r="Q1489" i="12"/>
  <c r="P1489" i="12"/>
  <c r="Q1488" i="12"/>
  <c r="P1488" i="12"/>
  <c r="Q1487" i="12"/>
  <c r="P1487" i="12"/>
  <c r="Q1486" i="12"/>
  <c r="P1486" i="12"/>
  <c r="Q1485" i="12"/>
  <c r="P1485" i="12"/>
  <c r="Q1484" i="12"/>
  <c r="P1484" i="12"/>
  <c r="Q1483" i="12"/>
  <c r="P1483" i="12"/>
  <c r="Q1482" i="12"/>
  <c r="P1482" i="12"/>
  <c r="Q1481" i="12"/>
  <c r="P1481" i="12"/>
  <c r="Q1480" i="12"/>
  <c r="P1480" i="12"/>
  <c r="Q1479" i="12"/>
  <c r="P1479" i="12"/>
  <c r="Q1478" i="12"/>
  <c r="P1478" i="12"/>
  <c r="Q1477" i="12"/>
  <c r="P1477" i="12"/>
  <c r="Q1476" i="12"/>
  <c r="P1476" i="12"/>
  <c r="Q1475" i="12"/>
  <c r="P1475" i="12"/>
  <c r="Q1474" i="12"/>
  <c r="P1474" i="12"/>
  <c r="Q1473" i="12"/>
  <c r="P1473" i="12"/>
  <c r="Q1472" i="12"/>
  <c r="P1472" i="12"/>
  <c r="Q1471" i="12"/>
  <c r="P1471" i="12"/>
  <c r="Q1470" i="12"/>
  <c r="P1470" i="12"/>
  <c r="Q1469" i="12"/>
  <c r="P1469" i="12"/>
  <c r="Q1468" i="12"/>
  <c r="P1468" i="12"/>
  <c r="Q1467" i="12"/>
  <c r="P1467" i="12"/>
  <c r="Q1466" i="12"/>
  <c r="P1466" i="12"/>
  <c r="Q1465" i="12"/>
  <c r="P1465" i="12"/>
  <c r="Q1464" i="12"/>
  <c r="P1464" i="12"/>
  <c r="Q1463" i="12"/>
  <c r="P1463" i="12"/>
  <c r="Q1462" i="12"/>
  <c r="P1462" i="12"/>
  <c r="Q1461" i="12"/>
  <c r="P1461" i="12"/>
  <c r="Q1460" i="12"/>
  <c r="P1460" i="12"/>
  <c r="Q1459" i="12"/>
  <c r="P1459" i="12"/>
  <c r="Q1458" i="12"/>
  <c r="P1458" i="12"/>
  <c r="Q1457" i="12"/>
  <c r="P1457" i="12"/>
  <c r="Q1456" i="12"/>
  <c r="P1456" i="12"/>
  <c r="Q1455" i="12"/>
  <c r="P1455" i="12"/>
  <c r="Q1454" i="12"/>
  <c r="P1454" i="12"/>
  <c r="Q1453" i="12"/>
  <c r="P1453" i="12"/>
  <c r="Q1452" i="12"/>
  <c r="P1452" i="12"/>
  <c r="Q1451" i="12"/>
  <c r="P1451" i="12"/>
  <c r="Q1450" i="12"/>
  <c r="P1450" i="12"/>
  <c r="Q1449" i="12"/>
  <c r="P1449" i="12"/>
  <c r="Q1448" i="12"/>
  <c r="P1448" i="12"/>
  <c r="Q1447" i="12"/>
  <c r="P1447" i="12"/>
  <c r="Q1446" i="12"/>
  <c r="P1446" i="12"/>
  <c r="Q1445" i="12"/>
  <c r="P1445" i="12"/>
  <c r="Q1444" i="12"/>
  <c r="P1444" i="12"/>
  <c r="Q1443" i="12"/>
  <c r="P1443" i="12"/>
  <c r="Q1442" i="12"/>
  <c r="P1442" i="12"/>
  <c r="Q1441" i="12"/>
  <c r="P1441" i="12"/>
  <c r="Q1440" i="12"/>
  <c r="P1440" i="12"/>
  <c r="Q1439" i="12"/>
  <c r="P1439" i="12"/>
  <c r="Q1438" i="12"/>
  <c r="P1438" i="12"/>
  <c r="Q1437" i="12"/>
  <c r="P1437" i="12"/>
  <c r="Q1436" i="12"/>
  <c r="P1436" i="12"/>
  <c r="Q1435" i="12"/>
  <c r="P1435" i="12"/>
  <c r="Q1434" i="12"/>
  <c r="P1434" i="12"/>
  <c r="Q1433" i="12"/>
  <c r="P1433" i="12"/>
  <c r="Q1432" i="12"/>
  <c r="P1432" i="12"/>
  <c r="Q1431" i="12"/>
  <c r="P1431" i="12"/>
  <c r="Q1430" i="12"/>
  <c r="P1430" i="12"/>
  <c r="Q1429" i="12"/>
  <c r="P1429" i="12"/>
  <c r="Q1428" i="12"/>
  <c r="P1428" i="12"/>
  <c r="Q1427" i="12"/>
  <c r="P1427" i="12"/>
  <c r="Q1426" i="12"/>
  <c r="P1426" i="12"/>
  <c r="Q1425" i="12"/>
  <c r="P1425" i="12"/>
  <c r="Q1424" i="12"/>
  <c r="P1424" i="12"/>
  <c r="Q1423" i="12"/>
  <c r="P1423" i="12"/>
  <c r="Q1422" i="12"/>
  <c r="P1422" i="12"/>
  <c r="Q1421" i="12"/>
  <c r="P1421" i="12"/>
  <c r="Q1420" i="12"/>
  <c r="P1420" i="12"/>
  <c r="Q1419" i="12"/>
  <c r="P1419" i="12"/>
  <c r="Q1418" i="12"/>
  <c r="P1418" i="12"/>
  <c r="Q1417" i="12"/>
  <c r="P1417" i="12"/>
  <c r="Q1416" i="12"/>
  <c r="P1416" i="12"/>
  <c r="Q1415" i="12"/>
  <c r="P1415" i="12"/>
  <c r="Q1414" i="12"/>
  <c r="P1414" i="12"/>
  <c r="Q1413" i="12"/>
  <c r="P1413" i="12"/>
  <c r="Q1412" i="12"/>
  <c r="P1412" i="12"/>
  <c r="Q1411" i="12"/>
  <c r="P1411" i="12"/>
  <c r="Q1410" i="12"/>
  <c r="P1410" i="12"/>
  <c r="Q1409" i="12"/>
  <c r="P1409" i="12"/>
  <c r="Q1408" i="12"/>
  <c r="P1408" i="12"/>
  <c r="Q1407" i="12"/>
  <c r="P1407" i="12"/>
  <c r="Q1406" i="12"/>
  <c r="P1406" i="12"/>
  <c r="Q1405" i="12"/>
  <c r="P1405" i="12"/>
  <c r="Q1404" i="12"/>
  <c r="P1404" i="12"/>
  <c r="Q1403" i="12"/>
  <c r="P1403" i="12"/>
  <c r="Q1402" i="12"/>
  <c r="P1402" i="12"/>
  <c r="Q1401" i="12"/>
  <c r="P1401" i="12"/>
  <c r="Q1400" i="12"/>
  <c r="P1400" i="12"/>
  <c r="Q1399" i="12"/>
  <c r="P1399" i="12"/>
  <c r="Q1398" i="12"/>
  <c r="P1398" i="12"/>
  <c r="Q1397" i="12"/>
  <c r="P1397" i="12"/>
  <c r="Q1396" i="12"/>
  <c r="P1396" i="12"/>
  <c r="Q1395" i="12"/>
  <c r="P1395" i="12"/>
  <c r="Q1394" i="12"/>
  <c r="P1394" i="12"/>
  <c r="Q1393" i="12"/>
  <c r="P1393" i="12"/>
  <c r="Q1392" i="12"/>
  <c r="P1392" i="12"/>
  <c r="Q1391" i="12"/>
  <c r="P1391" i="12"/>
  <c r="Q1390" i="12"/>
  <c r="P1390" i="12"/>
  <c r="Q1389" i="12"/>
  <c r="P1389" i="12"/>
  <c r="Q1388" i="12"/>
  <c r="P1388" i="12"/>
  <c r="Q1387" i="12"/>
  <c r="P1387" i="12"/>
  <c r="Q1386" i="12"/>
  <c r="P1386" i="12"/>
  <c r="Q1385" i="12"/>
  <c r="P1385" i="12"/>
  <c r="Q1384" i="12"/>
  <c r="P1384" i="12"/>
  <c r="Q1383" i="12"/>
  <c r="P1383" i="12"/>
  <c r="Q1382" i="12"/>
  <c r="P1382" i="12"/>
  <c r="Q1381" i="12"/>
  <c r="P1381" i="12"/>
  <c r="Q1380" i="12"/>
  <c r="P1380" i="12"/>
  <c r="Q1379" i="12"/>
  <c r="P1379" i="12"/>
  <c r="Q1378" i="12"/>
  <c r="P1378" i="12"/>
  <c r="Q1377" i="12"/>
  <c r="P1377" i="12"/>
  <c r="Q1376" i="12"/>
  <c r="P1376" i="12"/>
  <c r="Q1375" i="12"/>
  <c r="P1375" i="12"/>
  <c r="Q1374" i="12"/>
  <c r="P1374" i="12"/>
  <c r="Q1373" i="12"/>
  <c r="P1373" i="12"/>
  <c r="Q1372" i="12"/>
  <c r="P1372" i="12"/>
  <c r="Q1371" i="12"/>
  <c r="P1371" i="12"/>
  <c r="Q1370" i="12"/>
  <c r="P1370" i="12"/>
  <c r="Q1369" i="12"/>
  <c r="P1369" i="12"/>
  <c r="Q1368" i="12"/>
  <c r="P1368" i="12"/>
  <c r="Q1367" i="12"/>
  <c r="P1367" i="12"/>
  <c r="Q1366" i="12"/>
  <c r="P1366" i="12"/>
  <c r="Q1365" i="12"/>
  <c r="P1365" i="12"/>
  <c r="Q1364" i="12"/>
  <c r="P1364" i="12"/>
  <c r="Q1363" i="12"/>
  <c r="P1363" i="12"/>
  <c r="Q1362" i="12"/>
  <c r="P1362" i="12"/>
  <c r="Q1361" i="12"/>
  <c r="P1361" i="12"/>
  <c r="Q1360" i="12"/>
  <c r="P1360" i="12"/>
  <c r="Q1359" i="12"/>
  <c r="P1359" i="12"/>
  <c r="Q1358" i="12"/>
  <c r="P1358" i="12"/>
  <c r="Q1357" i="12"/>
  <c r="P1357" i="12"/>
  <c r="Q1356" i="12"/>
  <c r="P1356" i="12"/>
  <c r="Q1355" i="12"/>
  <c r="P1355" i="12"/>
  <c r="Q1354" i="12"/>
  <c r="P1354" i="12"/>
  <c r="Q1353" i="12"/>
  <c r="P1353" i="12"/>
  <c r="Q1352" i="12"/>
  <c r="P1352" i="12"/>
  <c r="Q1351" i="12"/>
  <c r="P1351" i="12"/>
  <c r="Q1350" i="12"/>
  <c r="P1350" i="12"/>
  <c r="Q1349" i="12"/>
  <c r="P1349" i="12"/>
  <c r="Q1348" i="12"/>
  <c r="P1348" i="12"/>
  <c r="Q1347" i="12"/>
  <c r="P1347" i="12"/>
  <c r="Q1346" i="12"/>
  <c r="P1346" i="12"/>
  <c r="Q1345" i="12"/>
  <c r="P1345" i="12"/>
  <c r="Q1344" i="12"/>
  <c r="P1344" i="12"/>
  <c r="Q1343" i="12"/>
  <c r="P1343" i="12"/>
  <c r="Q1342" i="12"/>
  <c r="P1342" i="12"/>
  <c r="Q1341" i="12"/>
  <c r="P1341" i="12"/>
  <c r="Q1340" i="12"/>
  <c r="P1340" i="12"/>
  <c r="Q1339" i="12"/>
  <c r="P1339" i="12"/>
  <c r="Q1338" i="12"/>
  <c r="P1338" i="12"/>
  <c r="Q1337" i="12"/>
  <c r="P1337" i="12"/>
  <c r="Q1336" i="12"/>
  <c r="P1336" i="12"/>
  <c r="Q1335" i="12"/>
  <c r="P1335" i="12"/>
  <c r="Q1334" i="12"/>
  <c r="P1334" i="12"/>
  <c r="P1333" i="12"/>
  <c r="P1332" i="12"/>
  <c r="P1331" i="12"/>
  <c r="P1330" i="12"/>
  <c r="P1329" i="12"/>
  <c r="P1328" i="12"/>
  <c r="P1327" i="12"/>
  <c r="P1326" i="12"/>
  <c r="P1325" i="12"/>
  <c r="P1324" i="12"/>
  <c r="P1323" i="12"/>
  <c r="P1322" i="12"/>
  <c r="P1321" i="12"/>
  <c r="P1320" i="12"/>
  <c r="P1319" i="12"/>
  <c r="P1318" i="12"/>
  <c r="P1317" i="12"/>
  <c r="P1316" i="12"/>
  <c r="P1315" i="12"/>
  <c r="P1314" i="12"/>
  <c r="P1313" i="12"/>
  <c r="P1312" i="12"/>
  <c r="P1311" i="12"/>
  <c r="P1310" i="12"/>
  <c r="P1309" i="12"/>
  <c r="P1308" i="12"/>
  <c r="P1307" i="12"/>
  <c r="P1306" i="12"/>
  <c r="P1305" i="12"/>
  <c r="P1304" i="12"/>
  <c r="P1303" i="12"/>
  <c r="P1302" i="12"/>
  <c r="P1301" i="12"/>
  <c r="P1300" i="12"/>
  <c r="P1299" i="12"/>
  <c r="P1298" i="12"/>
  <c r="P1297" i="12"/>
  <c r="P1296" i="12"/>
  <c r="P1295" i="12"/>
  <c r="P1294" i="12"/>
  <c r="P1293" i="12"/>
  <c r="P1292" i="12"/>
  <c r="P1291" i="12"/>
  <c r="P1290" i="12"/>
  <c r="P1289" i="12"/>
  <c r="P1288" i="12"/>
  <c r="P1287" i="12"/>
  <c r="P1286" i="12"/>
  <c r="P1285" i="12"/>
  <c r="P1284" i="12"/>
  <c r="P1283" i="12"/>
  <c r="P1282" i="12"/>
  <c r="P1281" i="12"/>
  <c r="P1280" i="12"/>
  <c r="P1279" i="12"/>
  <c r="P1278" i="12"/>
  <c r="P1277" i="12"/>
  <c r="P1276" i="12"/>
  <c r="P1275" i="12"/>
  <c r="P1274" i="12"/>
  <c r="P1273" i="12"/>
  <c r="P1272" i="12"/>
  <c r="P1271" i="12"/>
  <c r="P1270" i="12"/>
  <c r="P1269" i="12"/>
  <c r="P1268" i="12"/>
  <c r="P1267" i="12"/>
  <c r="P1266" i="12"/>
  <c r="P1265" i="12"/>
  <c r="P1264" i="12"/>
  <c r="P1263" i="12"/>
  <c r="P1262" i="12"/>
  <c r="P1261" i="12"/>
  <c r="P1260" i="12"/>
  <c r="P1259" i="12"/>
  <c r="P1258" i="12"/>
  <c r="P1257" i="12"/>
  <c r="P1256" i="12"/>
  <c r="P1255" i="12"/>
  <c r="P1254" i="12"/>
  <c r="P1253" i="12"/>
  <c r="P1252" i="12"/>
  <c r="P1251" i="12"/>
  <c r="P1250" i="12"/>
  <c r="P1249" i="12"/>
  <c r="P1248" i="12"/>
  <c r="P1247" i="12"/>
  <c r="P1246" i="12"/>
  <c r="P1245" i="12"/>
  <c r="P1244" i="12"/>
  <c r="P1243" i="12"/>
  <c r="P1242" i="12"/>
  <c r="P1241" i="12"/>
  <c r="P1240" i="12"/>
  <c r="P1239" i="12"/>
  <c r="P1238" i="12"/>
  <c r="P1237" i="12"/>
  <c r="P1236" i="12"/>
  <c r="P1235" i="12"/>
  <c r="P1234" i="12"/>
  <c r="P1233" i="12"/>
  <c r="P1232" i="12"/>
  <c r="P1231" i="12"/>
  <c r="P1230" i="12"/>
  <c r="P1229" i="12"/>
  <c r="P1228" i="12"/>
  <c r="P1227" i="12"/>
  <c r="P1226" i="12"/>
  <c r="P1225" i="12"/>
  <c r="P1224" i="12"/>
  <c r="P1223" i="12"/>
  <c r="P1222" i="12"/>
  <c r="P1221" i="12"/>
  <c r="P1220" i="12"/>
  <c r="P1219" i="12"/>
  <c r="P1218" i="12"/>
  <c r="P1217" i="12"/>
  <c r="P1216" i="12"/>
  <c r="P1215" i="12"/>
  <c r="P1214" i="12"/>
  <c r="P1213" i="12"/>
  <c r="P1212" i="12"/>
  <c r="P1211" i="12"/>
  <c r="P1210" i="12"/>
  <c r="P1209" i="12"/>
  <c r="P1208" i="12"/>
  <c r="P1207" i="12"/>
  <c r="P1206" i="12"/>
  <c r="P1205" i="12"/>
  <c r="P1204" i="12"/>
  <c r="P1203" i="12"/>
  <c r="P1202" i="12"/>
  <c r="P1201" i="12"/>
  <c r="P1200" i="12"/>
  <c r="P1199" i="12"/>
  <c r="P1198" i="12"/>
  <c r="P1197" i="12"/>
  <c r="P1196" i="12"/>
  <c r="P1195" i="12"/>
  <c r="P1194" i="12"/>
  <c r="P1193" i="12"/>
  <c r="P1192" i="12"/>
  <c r="P1191" i="12"/>
  <c r="P1190" i="12"/>
  <c r="P1189" i="12"/>
  <c r="P1188" i="12"/>
  <c r="P1187" i="12"/>
  <c r="P1186" i="12"/>
  <c r="P1185" i="12"/>
  <c r="P1184" i="12"/>
  <c r="P1183" i="12"/>
  <c r="P1182" i="12"/>
  <c r="P1181" i="12"/>
  <c r="P1180" i="12"/>
  <c r="P1179" i="12"/>
  <c r="P1178" i="12"/>
  <c r="P1177" i="12"/>
  <c r="P1176" i="12"/>
  <c r="P1175" i="12"/>
  <c r="P1174" i="12"/>
  <c r="P1173" i="12"/>
  <c r="P1172" i="12"/>
  <c r="P1171" i="12"/>
  <c r="P1170" i="12"/>
  <c r="P1169" i="12"/>
  <c r="P1168" i="12"/>
  <c r="P1167" i="12"/>
  <c r="P1166" i="12"/>
  <c r="P1165" i="12"/>
  <c r="P1164" i="12"/>
  <c r="P1163" i="12"/>
  <c r="P1162" i="12"/>
  <c r="P1161" i="12"/>
  <c r="P1160" i="12"/>
  <c r="P1159" i="12"/>
  <c r="P1158" i="12"/>
  <c r="P1157" i="12"/>
  <c r="P1156" i="12"/>
  <c r="P1155" i="12"/>
  <c r="P1154" i="12"/>
  <c r="P1153" i="12"/>
  <c r="P1152" i="12"/>
  <c r="P1151" i="12"/>
  <c r="P1150" i="12"/>
  <c r="P1149" i="12"/>
  <c r="P1148" i="12"/>
  <c r="P1147" i="12"/>
  <c r="P1146" i="12"/>
  <c r="P1145" i="12"/>
  <c r="P1144" i="12"/>
  <c r="P1143" i="12"/>
  <c r="P1142" i="12"/>
  <c r="P1141" i="12"/>
  <c r="P1140" i="12"/>
  <c r="P1139" i="12"/>
  <c r="P1138" i="12"/>
  <c r="P1137" i="12"/>
  <c r="P1136" i="12"/>
  <c r="P1135" i="12"/>
  <c r="P1134" i="12"/>
  <c r="P1133" i="12"/>
  <c r="P1132" i="12"/>
  <c r="P1131" i="12"/>
  <c r="P1130" i="12"/>
  <c r="P1129" i="12"/>
  <c r="P1128" i="12"/>
  <c r="P1127" i="12"/>
  <c r="P1126" i="12"/>
  <c r="P1125" i="12"/>
  <c r="P1124" i="12"/>
  <c r="P1123" i="12"/>
  <c r="P1122" i="12"/>
  <c r="P1121" i="12"/>
  <c r="P1120" i="12"/>
  <c r="P1119" i="12"/>
  <c r="P1118" i="12"/>
  <c r="P1117" i="12"/>
  <c r="P1116" i="12"/>
  <c r="P1115" i="12"/>
  <c r="P1114" i="12"/>
  <c r="P1113" i="12"/>
  <c r="P1112" i="12"/>
  <c r="P1111" i="12"/>
  <c r="P1110" i="12"/>
  <c r="P1109" i="12"/>
  <c r="P1108" i="12"/>
  <c r="P1107" i="12"/>
  <c r="P1106" i="12"/>
  <c r="P1105" i="12"/>
  <c r="P1104" i="12"/>
  <c r="P1103" i="12"/>
  <c r="P1102" i="12"/>
  <c r="P1101" i="12"/>
  <c r="P1100" i="12"/>
  <c r="P1099" i="12"/>
  <c r="P1098" i="12"/>
  <c r="P1097" i="12"/>
  <c r="P1096" i="12"/>
  <c r="P1095" i="12"/>
  <c r="P1094" i="12"/>
  <c r="P1093" i="12"/>
  <c r="P1092" i="12"/>
  <c r="P1091" i="12"/>
  <c r="P1090" i="12"/>
  <c r="P1089" i="12"/>
  <c r="P1088" i="12"/>
  <c r="P1087" i="12"/>
  <c r="P1086" i="12"/>
  <c r="P1085" i="12"/>
  <c r="P1084" i="12"/>
  <c r="P1083" i="12"/>
  <c r="P1082" i="12"/>
  <c r="P1081" i="12"/>
  <c r="P1080" i="12"/>
  <c r="P1079" i="12"/>
  <c r="P1078" i="12"/>
  <c r="P1077" i="12"/>
  <c r="P1076" i="12"/>
  <c r="P1075" i="12"/>
  <c r="P1074" i="12"/>
  <c r="P1073" i="12"/>
  <c r="P1072" i="12"/>
  <c r="P1071" i="12"/>
  <c r="P1070" i="12"/>
  <c r="P1069" i="12"/>
  <c r="P1068" i="12"/>
  <c r="P1067" i="12"/>
  <c r="P1066" i="12"/>
  <c r="P1065" i="12"/>
  <c r="P1064" i="12"/>
  <c r="P1063" i="12"/>
  <c r="P1062" i="12"/>
  <c r="P1061" i="12"/>
  <c r="P1060" i="12"/>
  <c r="P1059" i="12"/>
  <c r="P1058" i="12"/>
  <c r="P1057" i="12"/>
  <c r="P1056" i="12"/>
  <c r="P1055" i="12"/>
  <c r="P1054" i="12"/>
  <c r="P1053" i="12"/>
  <c r="P1052" i="12"/>
  <c r="P1051" i="12"/>
  <c r="P1050" i="12"/>
  <c r="P1049" i="12"/>
  <c r="P1048" i="12"/>
  <c r="P1047" i="12"/>
  <c r="P1046" i="12"/>
  <c r="P1045" i="12"/>
  <c r="P1044" i="12"/>
  <c r="P1043" i="12"/>
  <c r="P1042" i="12"/>
  <c r="P1041" i="12"/>
  <c r="P1040" i="12"/>
  <c r="P1039" i="12"/>
  <c r="P1038" i="12"/>
  <c r="P1037" i="12"/>
  <c r="P1036" i="12"/>
  <c r="P1035" i="12"/>
  <c r="P1034" i="12"/>
  <c r="P1033" i="12"/>
  <c r="P1032" i="12"/>
  <c r="P1031" i="12"/>
  <c r="P1030" i="12"/>
  <c r="P1029" i="12"/>
  <c r="P1028" i="12"/>
  <c r="P1027" i="12"/>
  <c r="P1026" i="12"/>
  <c r="P1025" i="12"/>
  <c r="P1024" i="12"/>
  <c r="P1023" i="12"/>
  <c r="P1022" i="12"/>
  <c r="P1021" i="12"/>
  <c r="P1020" i="12"/>
  <c r="P1019" i="12"/>
  <c r="P1018" i="12"/>
  <c r="P1017" i="12"/>
  <c r="P1016" i="12"/>
  <c r="P1015" i="12"/>
  <c r="P1014" i="12"/>
  <c r="P1013" i="12"/>
  <c r="P1012" i="12"/>
  <c r="P1011" i="12"/>
  <c r="P1010" i="12"/>
  <c r="P1009" i="12"/>
  <c r="P1008" i="12"/>
  <c r="P1007" i="12"/>
  <c r="P1006" i="12"/>
  <c r="P1005" i="12"/>
  <c r="P1004" i="12"/>
  <c r="P1003" i="12"/>
  <c r="P1002" i="12"/>
  <c r="P1001" i="12"/>
  <c r="P1000" i="12"/>
  <c r="P999" i="12"/>
  <c r="P998" i="12"/>
  <c r="P997" i="12"/>
  <c r="P996" i="12"/>
  <c r="P995" i="12"/>
  <c r="P994" i="12"/>
  <c r="P993" i="12"/>
  <c r="P992" i="12"/>
  <c r="P991" i="12"/>
  <c r="P990" i="12"/>
  <c r="P989" i="12"/>
  <c r="P988" i="12"/>
  <c r="P987" i="12"/>
  <c r="P986" i="12"/>
  <c r="P985" i="12"/>
  <c r="P984" i="12"/>
  <c r="P983" i="12"/>
  <c r="P982" i="12"/>
  <c r="P981" i="12"/>
  <c r="P980" i="12"/>
  <c r="P979" i="12"/>
  <c r="P978" i="12"/>
  <c r="P977" i="12"/>
  <c r="P976" i="12"/>
  <c r="P975" i="12"/>
  <c r="P974" i="12"/>
  <c r="P973" i="12"/>
  <c r="P972" i="12"/>
  <c r="P971" i="12"/>
  <c r="P970" i="12"/>
  <c r="P969" i="12"/>
  <c r="P968" i="12"/>
  <c r="P967" i="12"/>
  <c r="P966" i="12"/>
  <c r="P965" i="12"/>
  <c r="P964" i="12"/>
  <c r="P963" i="12"/>
  <c r="P962" i="12"/>
  <c r="P961" i="12"/>
  <c r="P960" i="12"/>
  <c r="P959" i="12"/>
  <c r="P958" i="12"/>
  <c r="P957" i="12"/>
  <c r="P956" i="12"/>
  <c r="P955" i="12"/>
  <c r="P954" i="12"/>
  <c r="P953" i="12"/>
  <c r="P952" i="12"/>
  <c r="P951" i="12"/>
  <c r="P950" i="12"/>
  <c r="P949" i="12"/>
  <c r="P948" i="12"/>
  <c r="P947" i="12"/>
  <c r="P946" i="12"/>
  <c r="P945" i="12"/>
  <c r="P944" i="12"/>
  <c r="P943" i="12"/>
  <c r="P942" i="12"/>
  <c r="P941" i="12"/>
  <c r="P940" i="12"/>
  <c r="P939" i="12"/>
  <c r="P938" i="12"/>
  <c r="P937" i="12"/>
  <c r="P936" i="12"/>
  <c r="P935" i="12"/>
  <c r="P934" i="12"/>
  <c r="P933" i="12"/>
  <c r="P932" i="12"/>
  <c r="P931" i="12"/>
  <c r="P930" i="12"/>
  <c r="P929" i="12"/>
  <c r="P928" i="12"/>
  <c r="P927" i="12"/>
  <c r="P926" i="12"/>
  <c r="P925" i="12"/>
  <c r="P924" i="12"/>
  <c r="P923" i="12"/>
  <c r="P922" i="12"/>
  <c r="P921" i="12"/>
  <c r="P920" i="12"/>
  <c r="P919" i="12"/>
  <c r="P918" i="12"/>
  <c r="P917" i="12"/>
  <c r="P916" i="12"/>
  <c r="P915" i="12"/>
  <c r="P914" i="12"/>
  <c r="P913" i="12"/>
  <c r="P912" i="12"/>
  <c r="P911" i="12"/>
  <c r="P910" i="12"/>
  <c r="P909" i="12"/>
  <c r="P908" i="12"/>
  <c r="P907" i="12"/>
  <c r="P906" i="12"/>
  <c r="P905" i="12"/>
  <c r="P904" i="12"/>
  <c r="P903" i="12"/>
  <c r="P902" i="12"/>
  <c r="P901" i="12"/>
  <c r="P900" i="12"/>
  <c r="P899" i="12"/>
  <c r="P898" i="12"/>
  <c r="P897" i="12"/>
  <c r="P896" i="12"/>
  <c r="P895" i="12"/>
  <c r="P894" i="12"/>
  <c r="P893" i="12"/>
  <c r="P892" i="12"/>
  <c r="P891" i="12"/>
  <c r="P890" i="12"/>
  <c r="P889" i="12"/>
  <c r="P888" i="12"/>
  <c r="P887" i="12"/>
  <c r="P886" i="12"/>
  <c r="P885" i="12"/>
  <c r="P884" i="12"/>
  <c r="P883" i="12"/>
  <c r="P882" i="12"/>
  <c r="P881" i="12"/>
  <c r="P880" i="12"/>
  <c r="P879" i="12"/>
  <c r="P878" i="12"/>
  <c r="P877" i="12"/>
  <c r="P876" i="12"/>
  <c r="P875" i="12"/>
  <c r="P874" i="12"/>
  <c r="P873" i="12"/>
  <c r="P872" i="12"/>
  <c r="P871" i="12"/>
  <c r="P870" i="12"/>
  <c r="P869" i="12"/>
  <c r="P868" i="12"/>
  <c r="P867" i="12"/>
  <c r="P866" i="12"/>
  <c r="P865" i="12"/>
  <c r="P864" i="12"/>
  <c r="P863" i="12"/>
  <c r="P862" i="12"/>
  <c r="P861" i="12"/>
  <c r="P860" i="12"/>
  <c r="P859" i="12"/>
  <c r="P858" i="12"/>
  <c r="P857" i="12"/>
  <c r="P856" i="12"/>
  <c r="P855" i="12"/>
  <c r="P854" i="12"/>
  <c r="P853" i="12"/>
  <c r="P852" i="12"/>
  <c r="P851" i="12"/>
  <c r="P850" i="12"/>
  <c r="P849" i="12"/>
  <c r="P848" i="12"/>
  <c r="P847" i="12"/>
  <c r="P846" i="12"/>
  <c r="P845" i="12"/>
  <c r="P844" i="12"/>
  <c r="P843" i="12"/>
  <c r="P842" i="12"/>
  <c r="P841" i="12"/>
  <c r="P840" i="12"/>
  <c r="P839" i="12"/>
  <c r="P838" i="12"/>
  <c r="P837" i="12"/>
  <c r="P836" i="12"/>
  <c r="P835" i="12"/>
  <c r="P834" i="12"/>
  <c r="P833" i="12"/>
  <c r="P832" i="12"/>
  <c r="P831" i="12"/>
  <c r="P830" i="12"/>
  <c r="P829" i="12"/>
  <c r="P828" i="12"/>
  <c r="P827" i="12"/>
  <c r="P826" i="12"/>
  <c r="P825" i="12"/>
  <c r="P824" i="12"/>
  <c r="P823" i="12"/>
  <c r="P822" i="12"/>
  <c r="P821" i="12"/>
  <c r="P820" i="12"/>
  <c r="P819" i="12"/>
  <c r="P818" i="12"/>
  <c r="P817" i="12"/>
  <c r="P816" i="12"/>
  <c r="P815" i="12"/>
  <c r="P814" i="12"/>
  <c r="P813" i="12"/>
  <c r="P812" i="12"/>
  <c r="P811" i="12"/>
  <c r="P810" i="12"/>
  <c r="P809" i="12"/>
  <c r="P808" i="12"/>
  <c r="P807" i="12"/>
  <c r="P806" i="12"/>
  <c r="P805" i="12"/>
  <c r="P804" i="12"/>
  <c r="P803" i="12"/>
  <c r="P802" i="12"/>
  <c r="P801" i="12"/>
  <c r="P800" i="12"/>
  <c r="P799" i="12"/>
  <c r="P798" i="12"/>
  <c r="P797" i="12"/>
  <c r="P796" i="12"/>
  <c r="P795" i="12"/>
  <c r="P794" i="12"/>
  <c r="P793" i="12"/>
  <c r="P792" i="12"/>
  <c r="P791" i="12"/>
  <c r="P790" i="12"/>
  <c r="P789" i="12"/>
  <c r="P788" i="12"/>
  <c r="P787" i="12"/>
  <c r="P786" i="12"/>
  <c r="P785" i="12"/>
  <c r="P784" i="12"/>
  <c r="P783" i="12"/>
  <c r="P782" i="12"/>
  <c r="P781" i="12"/>
  <c r="P780" i="12"/>
  <c r="P779" i="12"/>
  <c r="P778" i="12"/>
  <c r="P777" i="12"/>
  <c r="P776" i="12"/>
  <c r="P775" i="12"/>
  <c r="P774" i="12"/>
  <c r="P773" i="12"/>
  <c r="P772" i="12"/>
  <c r="P771" i="12"/>
  <c r="P770" i="12"/>
  <c r="P769" i="12"/>
  <c r="P768" i="12"/>
  <c r="P767" i="12"/>
  <c r="P766" i="12"/>
  <c r="P765" i="12"/>
  <c r="P764" i="12"/>
  <c r="P763" i="12"/>
  <c r="P762" i="12"/>
  <c r="P761" i="12"/>
  <c r="P760" i="12"/>
  <c r="P759" i="12"/>
  <c r="P758" i="12"/>
  <c r="P757" i="12"/>
  <c r="P756" i="12"/>
  <c r="P755" i="12"/>
  <c r="P754" i="12"/>
  <c r="P753" i="12"/>
  <c r="P752" i="12"/>
  <c r="P751" i="12"/>
  <c r="P750" i="12"/>
  <c r="P749" i="12"/>
  <c r="P748" i="12"/>
  <c r="P747" i="12"/>
  <c r="P746" i="12"/>
  <c r="P745" i="12"/>
  <c r="P744" i="12"/>
  <c r="P743" i="12"/>
  <c r="P742" i="12"/>
  <c r="P741" i="12"/>
  <c r="P740" i="12"/>
  <c r="P739" i="12"/>
  <c r="P738" i="12"/>
  <c r="P737" i="12"/>
  <c r="P736" i="12"/>
  <c r="P735" i="12"/>
  <c r="P734" i="12"/>
  <c r="P733" i="12"/>
  <c r="P732" i="12"/>
  <c r="P731" i="12"/>
  <c r="P730" i="12"/>
  <c r="P729" i="12"/>
  <c r="P728" i="12"/>
  <c r="P727" i="12"/>
  <c r="P726" i="12"/>
  <c r="P725" i="12"/>
  <c r="P724" i="12"/>
  <c r="P723" i="12"/>
  <c r="P722" i="12"/>
  <c r="P721" i="12"/>
  <c r="P720" i="12"/>
  <c r="P719" i="12"/>
  <c r="P718" i="12"/>
  <c r="P717" i="12"/>
  <c r="P716" i="12"/>
  <c r="P715" i="12"/>
  <c r="P714" i="12"/>
  <c r="P713" i="12"/>
  <c r="P712" i="12"/>
  <c r="P711" i="12"/>
  <c r="P710" i="12"/>
  <c r="P709" i="12"/>
  <c r="P708" i="12"/>
  <c r="P707" i="12"/>
  <c r="P706" i="12"/>
  <c r="P705" i="12"/>
  <c r="P704" i="12"/>
  <c r="P703" i="12"/>
  <c r="P702" i="12"/>
  <c r="P701" i="12"/>
  <c r="P700" i="12"/>
  <c r="P699" i="12"/>
  <c r="P698" i="12"/>
  <c r="P697" i="12"/>
  <c r="P696" i="12"/>
  <c r="P695" i="12"/>
  <c r="P694" i="12"/>
  <c r="P693" i="12"/>
  <c r="P692" i="12"/>
  <c r="P691" i="12"/>
  <c r="P690" i="12"/>
  <c r="P689" i="12"/>
  <c r="P688" i="12"/>
  <c r="P687" i="12"/>
  <c r="P686" i="12"/>
  <c r="P685" i="12"/>
  <c r="P684" i="12"/>
  <c r="P683" i="12"/>
  <c r="P682" i="12"/>
  <c r="P681" i="12"/>
  <c r="P680" i="12"/>
  <c r="P679" i="12"/>
  <c r="P678" i="12"/>
  <c r="P677" i="12"/>
  <c r="P676" i="12"/>
  <c r="P675" i="12"/>
  <c r="P674" i="12"/>
  <c r="P673" i="12"/>
  <c r="P672" i="12"/>
  <c r="P671" i="12"/>
  <c r="P670" i="12"/>
  <c r="P669" i="12"/>
  <c r="P668" i="12"/>
  <c r="P667" i="12"/>
  <c r="P666" i="12"/>
  <c r="P665" i="12"/>
  <c r="P664" i="12"/>
  <c r="P663" i="12"/>
  <c r="P662" i="12"/>
  <c r="P661" i="12"/>
  <c r="P660" i="12"/>
  <c r="P659" i="12"/>
  <c r="P658" i="12"/>
  <c r="P657" i="12"/>
  <c r="P656" i="12"/>
  <c r="P655" i="12"/>
  <c r="P654" i="12"/>
  <c r="P653" i="12"/>
  <c r="P652" i="12"/>
  <c r="P651" i="12"/>
  <c r="P650" i="12"/>
  <c r="P649" i="12"/>
  <c r="P648" i="12"/>
  <c r="P647" i="12"/>
  <c r="P646" i="12"/>
  <c r="P645" i="12"/>
  <c r="P644" i="12"/>
  <c r="P643" i="12"/>
  <c r="P642" i="12"/>
  <c r="P641" i="12"/>
  <c r="P640" i="12"/>
  <c r="P639" i="12"/>
  <c r="P638" i="12"/>
  <c r="P637" i="12"/>
  <c r="P636" i="12"/>
  <c r="P635" i="12"/>
  <c r="P634" i="12"/>
  <c r="P633" i="12"/>
  <c r="P632" i="12"/>
  <c r="P631" i="12"/>
  <c r="P630" i="12"/>
  <c r="P629" i="12"/>
  <c r="P628" i="12"/>
  <c r="P627" i="12"/>
  <c r="P626" i="12"/>
  <c r="P625" i="12"/>
  <c r="P624" i="12"/>
  <c r="P623" i="12"/>
  <c r="P622" i="12"/>
  <c r="P621" i="12"/>
  <c r="P620" i="12"/>
  <c r="P619" i="12"/>
  <c r="P618" i="12"/>
  <c r="P617" i="12"/>
  <c r="P616" i="12"/>
  <c r="P615" i="12"/>
  <c r="P614" i="12"/>
  <c r="P613" i="12"/>
  <c r="P612" i="12"/>
  <c r="P611" i="12"/>
  <c r="P610" i="12"/>
  <c r="P609" i="12"/>
  <c r="P608" i="12"/>
  <c r="P607" i="12"/>
  <c r="P606" i="12"/>
  <c r="P605" i="12"/>
  <c r="P604" i="12"/>
  <c r="P603" i="12"/>
  <c r="P602" i="12"/>
  <c r="P601" i="12"/>
  <c r="P600" i="12"/>
  <c r="P599" i="12"/>
  <c r="P598" i="12"/>
  <c r="P597" i="12"/>
  <c r="P596" i="12"/>
  <c r="P595" i="12"/>
  <c r="P594" i="12"/>
  <c r="P593" i="12"/>
  <c r="P592" i="12"/>
  <c r="P591" i="12"/>
  <c r="P590" i="12"/>
  <c r="P589" i="12"/>
  <c r="P588" i="12"/>
  <c r="P587" i="12"/>
  <c r="P586" i="12"/>
  <c r="P585" i="12"/>
  <c r="P584" i="12"/>
  <c r="P583" i="12"/>
  <c r="P582" i="12"/>
  <c r="P581" i="12"/>
  <c r="P580" i="12"/>
  <c r="P579" i="12"/>
  <c r="P578" i="12"/>
  <c r="P577" i="12"/>
  <c r="P576" i="12"/>
  <c r="P575" i="12"/>
  <c r="P574" i="12"/>
  <c r="P573" i="12"/>
  <c r="P572" i="12"/>
  <c r="P571" i="12"/>
  <c r="P570" i="12"/>
  <c r="P569" i="12"/>
  <c r="P568" i="12"/>
  <c r="P567" i="12"/>
  <c r="P566" i="12"/>
  <c r="P565" i="12"/>
  <c r="P564" i="12"/>
  <c r="P563" i="12"/>
  <c r="P562" i="12"/>
  <c r="P561" i="12"/>
  <c r="P560" i="12"/>
  <c r="P559" i="12"/>
  <c r="P558" i="12"/>
  <c r="P557" i="12"/>
  <c r="P556" i="12"/>
  <c r="P555" i="12"/>
  <c r="P554" i="12"/>
  <c r="P553" i="12"/>
  <c r="P552" i="12"/>
  <c r="P551" i="12"/>
  <c r="P550" i="12"/>
  <c r="P549" i="12"/>
  <c r="P548" i="12"/>
  <c r="P547" i="12"/>
  <c r="P546" i="12"/>
  <c r="P545" i="12"/>
  <c r="P544" i="12"/>
  <c r="P543" i="12"/>
  <c r="P542" i="12"/>
  <c r="P541" i="12"/>
  <c r="P540" i="12"/>
  <c r="P539" i="12"/>
  <c r="P538" i="12"/>
  <c r="P537" i="12"/>
  <c r="P536" i="12"/>
  <c r="P535" i="12"/>
  <c r="P534" i="12"/>
  <c r="P533" i="12"/>
  <c r="P532" i="12"/>
  <c r="P531" i="12"/>
  <c r="P530" i="12"/>
  <c r="P529" i="12"/>
  <c r="P528" i="12"/>
  <c r="P527" i="12"/>
  <c r="P526" i="12"/>
  <c r="P525" i="12"/>
  <c r="P524" i="12"/>
  <c r="P523" i="12"/>
  <c r="P522" i="12"/>
  <c r="P521" i="12"/>
  <c r="P520" i="12"/>
  <c r="P519" i="12"/>
  <c r="P518" i="12"/>
  <c r="P517" i="12"/>
  <c r="P516" i="12"/>
  <c r="P515" i="12"/>
  <c r="P514" i="12"/>
  <c r="P513" i="12"/>
  <c r="P512" i="12"/>
  <c r="P511" i="12"/>
  <c r="P510" i="12"/>
  <c r="P509" i="12"/>
  <c r="P508" i="12"/>
  <c r="P507" i="12"/>
  <c r="P506" i="12"/>
  <c r="P505" i="12"/>
  <c r="P504" i="12"/>
  <c r="P503" i="12"/>
  <c r="P502" i="12"/>
  <c r="P501" i="12"/>
  <c r="P500" i="12"/>
  <c r="P499" i="12"/>
  <c r="P498" i="12"/>
  <c r="P497" i="12"/>
  <c r="P496" i="12"/>
  <c r="P495" i="12"/>
  <c r="P494" i="12"/>
  <c r="P493" i="12"/>
  <c r="P492" i="12"/>
  <c r="P491" i="12"/>
  <c r="P490" i="12"/>
  <c r="P489" i="12"/>
  <c r="P488" i="12"/>
  <c r="P487" i="12"/>
  <c r="P486" i="12"/>
  <c r="P485" i="12"/>
  <c r="P484" i="12"/>
  <c r="P483" i="12"/>
  <c r="P482" i="12"/>
  <c r="P481" i="12"/>
  <c r="P480" i="12"/>
  <c r="P479" i="12"/>
  <c r="P478" i="12"/>
  <c r="P477" i="12"/>
  <c r="P476" i="12"/>
  <c r="P475" i="12"/>
  <c r="P474" i="12"/>
  <c r="P473" i="12"/>
  <c r="P472" i="12"/>
  <c r="P471" i="12"/>
  <c r="P470" i="12"/>
  <c r="P469" i="12"/>
  <c r="P468" i="12"/>
  <c r="P467" i="12"/>
  <c r="P466" i="12"/>
  <c r="P465" i="12"/>
  <c r="P464" i="12"/>
  <c r="P463" i="12"/>
  <c r="P462" i="12"/>
  <c r="P461" i="12"/>
  <c r="P460" i="12"/>
  <c r="P459" i="12"/>
  <c r="P458" i="12"/>
  <c r="P457" i="12"/>
  <c r="P456" i="12"/>
  <c r="P455" i="12"/>
  <c r="P454" i="12"/>
  <c r="P453" i="12"/>
  <c r="P452" i="12"/>
  <c r="P451" i="12"/>
  <c r="P450" i="12"/>
  <c r="P449" i="12"/>
  <c r="P448" i="12"/>
  <c r="P447" i="12"/>
  <c r="P446" i="12"/>
  <c r="P445" i="12"/>
  <c r="P444" i="12"/>
  <c r="P443" i="12"/>
  <c r="P442" i="12"/>
  <c r="P441" i="12"/>
  <c r="P440" i="12"/>
  <c r="P439" i="12"/>
  <c r="P438" i="12"/>
  <c r="P437" i="12"/>
  <c r="P436" i="12"/>
  <c r="P435" i="12"/>
  <c r="P434" i="12"/>
  <c r="P433" i="12"/>
  <c r="P432" i="12"/>
  <c r="P431" i="12"/>
  <c r="P430" i="12"/>
  <c r="P429" i="12"/>
  <c r="P428" i="12"/>
  <c r="P427" i="12"/>
  <c r="P426" i="12"/>
  <c r="P425" i="12"/>
  <c r="P424" i="12"/>
  <c r="P423" i="12"/>
  <c r="P422" i="12"/>
  <c r="P421" i="12"/>
  <c r="P420" i="12"/>
  <c r="P419" i="12"/>
  <c r="P418" i="12"/>
  <c r="P417" i="12"/>
  <c r="P416" i="12"/>
  <c r="P415" i="12"/>
  <c r="P414" i="12"/>
  <c r="P413" i="12"/>
  <c r="P412" i="12"/>
  <c r="P411" i="12"/>
  <c r="P410" i="12"/>
  <c r="P409" i="12"/>
  <c r="P408" i="12"/>
  <c r="P407" i="12"/>
  <c r="P406" i="12"/>
  <c r="P405" i="12"/>
  <c r="P404" i="12"/>
  <c r="P403" i="12"/>
  <c r="P402" i="12"/>
  <c r="P401" i="12"/>
  <c r="P400" i="12"/>
  <c r="P399" i="12"/>
  <c r="P398" i="12"/>
  <c r="P397" i="12"/>
  <c r="P396" i="12"/>
  <c r="P395" i="12"/>
  <c r="P394" i="12"/>
  <c r="P393" i="12"/>
  <c r="P392" i="12"/>
  <c r="P391" i="12"/>
  <c r="P390" i="12"/>
  <c r="P389" i="12"/>
  <c r="P388" i="12"/>
  <c r="P387" i="12"/>
  <c r="P386" i="12"/>
  <c r="P385" i="12"/>
  <c r="P384" i="12"/>
  <c r="P383" i="12"/>
  <c r="P382" i="12"/>
  <c r="P381" i="12"/>
  <c r="P380" i="12"/>
  <c r="P379" i="12"/>
  <c r="P378" i="12"/>
  <c r="P377" i="12"/>
  <c r="P376" i="12"/>
  <c r="P375" i="12"/>
  <c r="P374" i="12"/>
  <c r="P373" i="12"/>
  <c r="P372" i="12"/>
  <c r="P371" i="12"/>
  <c r="P370" i="12"/>
  <c r="P369" i="12"/>
  <c r="P368" i="12"/>
  <c r="P367" i="12"/>
  <c r="P366" i="12"/>
  <c r="P365" i="12"/>
  <c r="P364" i="12"/>
  <c r="P363" i="12"/>
  <c r="P362" i="12"/>
  <c r="P361" i="12"/>
  <c r="P360" i="12"/>
  <c r="P359" i="12"/>
  <c r="P358" i="12"/>
  <c r="P357" i="12"/>
  <c r="P356" i="12"/>
  <c r="P355" i="12"/>
  <c r="P354" i="12"/>
  <c r="P353" i="12"/>
  <c r="P352" i="12"/>
  <c r="P351" i="12"/>
  <c r="P350" i="12"/>
  <c r="P349" i="12"/>
  <c r="P348" i="12"/>
  <c r="P347" i="12"/>
  <c r="P346" i="12"/>
  <c r="P345" i="12"/>
  <c r="P344" i="12"/>
  <c r="P343" i="12"/>
  <c r="P342" i="12"/>
  <c r="P341" i="12"/>
  <c r="P340" i="12"/>
  <c r="P339" i="12"/>
  <c r="P338" i="12"/>
  <c r="P337" i="12"/>
  <c r="P336" i="12"/>
  <c r="P335" i="12"/>
  <c r="P334" i="12"/>
  <c r="P333" i="12"/>
  <c r="P332" i="12"/>
  <c r="P331" i="12"/>
  <c r="P330" i="12"/>
  <c r="P329" i="12"/>
  <c r="P328" i="12"/>
  <c r="P327" i="12"/>
  <c r="P326" i="12"/>
  <c r="P325" i="12"/>
  <c r="P324" i="12"/>
  <c r="P323" i="12"/>
  <c r="P322" i="12"/>
  <c r="P321" i="12"/>
  <c r="P320" i="12"/>
  <c r="P319" i="12"/>
  <c r="P318" i="12"/>
  <c r="P317" i="12"/>
  <c r="P316" i="12"/>
  <c r="P315" i="12"/>
  <c r="P314" i="12"/>
  <c r="P313" i="12"/>
  <c r="P312" i="12"/>
  <c r="P311" i="12"/>
  <c r="P310" i="12"/>
  <c r="P309" i="12"/>
  <c r="P308" i="12"/>
  <c r="P307" i="12"/>
  <c r="P306" i="12"/>
  <c r="P305" i="12"/>
  <c r="P304" i="12"/>
  <c r="P303" i="12"/>
  <c r="P302" i="12"/>
  <c r="P301" i="12"/>
  <c r="P300" i="12"/>
  <c r="P299" i="12"/>
  <c r="P298" i="12"/>
  <c r="P297" i="12"/>
  <c r="P296" i="12"/>
  <c r="P295" i="12"/>
  <c r="P294" i="12"/>
  <c r="P293" i="12"/>
  <c r="P292" i="12"/>
  <c r="P291" i="12"/>
  <c r="P290" i="12"/>
  <c r="P289" i="12"/>
  <c r="P288" i="12"/>
  <c r="P287" i="12"/>
  <c r="P286" i="12"/>
  <c r="P285" i="12"/>
  <c r="P284" i="12"/>
  <c r="P283" i="12"/>
  <c r="P282" i="12"/>
  <c r="P281" i="12"/>
  <c r="P280" i="12"/>
  <c r="P279" i="12"/>
  <c r="P278" i="12"/>
  <c r="P277" i="12"/>
  <c r="P276" i="12"/>
  <c r="P275" i="12"/>
  <c r="P274" i="12"/>
  <c r="P273" i="12"/>
  <c r="P272" i="12"/>
  <c r="P271" i="12"/>
  <c r="P270" i="12"/>
  <c r="P269" i="12"/>
  <c r="P268" i="12"/>
  <c r="P267" i="12"/>
  <c r="P266" i="12"/>
  <c r="P265" i="12"/>
  <c r="P264" i="12"/>
  <c r="P263" i="12"/>
  <c r="P262" i="12"/>
  <c r="P261" i="12"/>
  <c r="P260" i="12"/>
  <c r="P259" i="12"/>
  <c r="P258" i="12"/>
  <c r="P257" i="12"/>
  <c r="P256" i="12"/>
  <c r="P255" i="12"/>
  <c r="P254" i="12"/>
  <c r="P253" i="12"/>
  <c r="P252" i="12"/>
  <c r="P251" i="12"/>
  <c r="P250" i="12"/>
  <c r="P249" i="12"/>
  <c r="P248" i="12"/>
  <c r="P247" i="12"/>
  <c r="P246" i="12"/>
  <c r="P245" i="12"/>
  <c r="P244" i="12"/>
  <c r="P243" i="12"/>
  <c r="P242" i="12"/>
  <c r="P241" i="12"/>
  <c r="P240" i="12"/>
  <c r="P239" i="12"/>
  <c r="P238" i="12"/>
  <c r="P237" i="12"/>
  <c r="P236" i="12"/>
  <c r="P235" i="12"/>
  <c r="P234" i="12"/>
  <c r="P233" i="12"/>
  <c r="P232" i="12"/>
  <c r="P231" i="12"/>
  <c r="P230" i="12"/>
  <c r="P229" i="12"/>
  <c r="P228" i="12"/>
  <c r="P227" i="12"/>
  <c r="P226" i="12"/>
  <c r="P225" i="12"/>
  <c r="P224" i="12"/>
  <c r="P223" i="12"/>
  <c r="P222" i="12"/>
  <c r="P221" i="12"/>
  <c r="P220" i="12"/>
  <c r="P219" i="12"/>
  <c r="P218" i="12"/>
  <c r="P217" i="12"/>
  <c r="P216" i="12"/>
  <c r="P215" i="12"/>
  <c r="P214" i="12"/>
  <c r="P213" i="12"/>
  <c r="P212" i="12"/>
  <c r="P211" i="12"/>
  <c r="P210" i="12"/>
  <c r="P209" i="12"/>
  <c r="P208" i="12"/>
  <c r="P207" i="12"/>
  <c r="P206" i="12"/>
  <c r="P205" i="12"/>
  <c r="P204" i="12"/>
  <c r="P203" i="12"/>
  <c r="P202" i="12"/>
  <c r="P201" i="12"/>
  <c r="P200" i="12"/>
  <c r="P199" i="12"/>
  <c r="P198" i="12"/>
  <c r="P197" i="12"/>
  <c r="P196" i="12"/>
  <c r="P195" i="12"/>
  <c r="P194" i="12"/>
  <c r="P193" i="12"/>
  <c r="P192" i="12"/>
  <c r="P191" i="12"/>
  <c r="P190" i="12"/>
  <c r="P189" i="12"/>
  <c r="P188" i="12"/>
  <c r="P187" i="12"/>
  <c r="P186" i="12"/>
  <c r="P185" i="12"/>
  <c r="P184" i="12"/>
  <c r="P183" i="12"/>
  <c r="P182" i="12"/>
  <c r="P181" i="12"/>
  <c r="P180" i="12"/>
  <c r="P179" i="12"/>
  <c r="P178" i="12"/>
  <c r="P177" i="12"/>
  <c r="P176" i="12"/>
  <c r="P175" i="12"/>
  <c r="P174" i="12"/>
  <c r="P173" i="12"/>
  <c r="P172" i="12"/>
  <c r="P171" i="12"/>
  <c r="P170" i="12"/>
  <c r="P169" i="12"/>
  <c r="P168" i="12"/>
  <c r="P167" i="12"/>
  <c r="P166" i="12"/>
  <c r="P165" i="12"/>
  <c r="P164" i="12"/>
  <c r="P163" i="12"/>
  <c r="P162" i="12"/>
  <c r="P161" i="12"/>
  <c r="P160" i="12"/>
  <c r="P159" i="12"/>
  <c r="P158" i="12"/>
  <c r="P157" i="12"/>
  <c r="P156" i="12"/>
  <c r="P155" i="12"/>
  <c r="P154" i="12"/>
  <c r="P153" i="12"/>
  <c r="P152" i="12"/>
  <c r="P151" i="12"/>
  <c r="P150" i="12"/>
  <c r="P149" i="12"/>
  <c r="P148" i="12"/>
  <c r="P147" i="12"/>
  <c r="P146" i="12"/>
  <c r="P145" i="12"/>
  <c r="P144" i="12"/>
  <c r="P143" i="12"/>
  <c r="P142" i="12"/>
  <c r="P141" i="12"/>
  <c r="P140" i="12"/>
  <c r="P139" i="12"/>
  <c r="P138" i="12"/>
  <c r="P137" i="12"/>
  <c r="P136" i="12"/>
  <c r="P135" i="12"/>
  <c r="P134" i="12"/>
  <c r="P133" i="12"/>
  <c r="P132" i="12"/>
  <c r="P131" i="12"/>
  <c r="P130" i="12"/>
  <c r="P129" i="12"/>
  <c r="P128" i="12"/>
  <c r="P127" i="12"/>
  <c r="P126" i="12"/>
  <c r="P125" i="12"/>
  <c r="P124" i="12"/>
  <c r="P123" i="12"/>
  <c r="P122" i="12"/>
  <c r="P121" i="12"/>
  <c r="P120" i="12"/>
  <c r="P119" i="12"/>
  <c r="P118" i="12"/>
  <c r="P117" i="12"/>
  <c r="P116" i="12"/>
  <c r="P115" i="12"/>
  <c r="P114" i="12"/>
  <c r="P113" i="12"/>
  <c r="P112" i="12"/>
  <c r="P111" i="12"/>
  <c r="P110" i="12"/>
  <c r="P109" i="12"/>
  <c r="P108" i="12"/>
  <c r="P107" i="12"/>
  <c r="P106" i="12"/>
  <c r="P105" i="12"/>
  <c r="P104" i="12"/>
  <c r="P103" i="12"/>
  <c r="P102" i="12"/>
  <c r="P101" i="12"/>
  <c r="P100" i="12"/>
  <c r="P99" i="12"/>
  <c r="P98" i="12"/>
  <c r="P97" i="12"/>
  <c r="P96" i="12"/>
  <c r="P95" i="12"/>
  <c r="P94" i="12"/>
  <c r="P93" i="12"/>
  <c r="P92" i="12"/>
  <c r="P91" i="12"/>
  <c r="P90" i="12"/>
  <c r="P89" i="12"/>
  <c r="P88" i="12"/>
  <c r="P87" i="12"/>
  <c r="P86" i="12"/>
  <c r="P85" i="12"/>
  <c r="P84" i="12"/>
  <c r="P83" i="12"/>
  <c r="P82" i="12"/>
  <c r="P81" i="12"/>
  <c r="P80" i="12"/>
  <c r="P79" i="12"/>
  <c r="P78" i="12"/>
  <c r="P77" i="12"/>
  <c r="P76" i="12"/>
  <c r="P75" i="12"/>
  <c r="P74" i="12"/>
  <c r="P73" i="12"/>
  <c r="P72" i="12"/>
  <c r="P71" i="12"/>
  <c r="P70" i="12"/>
  <c r="P69" i="12"/>
  <c r="P68" i="12"/>
  <c r="P67" i="12"/>
  <c r="P66" i="12"/>
  <c r="P65" i="12"/>
  <c r="P64" i="12"/>
  <c r="P63" i="12"/>
  <c r="P62" i="12"/>
  <c r="P61" i="12"/>
  <c r="P60" i="12"/>
  <c r="P59" i="12"/>
  <c r="P58" i="12"/>
  <c r="P57" i="12"/>
  <c r="P56" i="12"/>
  <c r="P55" i="12"/>
  <c r="P54" i="12"/>
  <c r="P51" i="12"/>
  <c r="P50" i="12"/>
  <c r="P49" i="12"/>
  <c r="P48" i="12"/>
  <c r="P47" i="12"/>
  <c r="P46" i="12"/>
  <c r="P45" i="12"/>
  <c r="P44" i="12"/>
  <c r="P43" i="12"/>
  <c r="P42" i="12"/>
  <c r="P41" i="12"/>
  <c r="P40" i="12"/>
  <c r="P39" i="12"/>
  <c r="P38" i="12"/>
  <c r="P37" i="12"/>
  <c r="P36" i="12"/>
  <c r="P35" i="12"/>
  <c r="P34" i="12"/>
  <c r="P33" i="12"/>
  <c r="P32" i="12"/>
  <c r="P31" i="12"/>
  <c r="P30" i="12"/>
  <c r="P29" i="12"/>
  <c r="P28" i="12"/>
  <c r="P27" i="12"/>
  <c r="P26" i="12"/>
  <c r="P25" i="12"/>
  <c r="P24" i="12"/>
  <c r="P23" i="12"/>
  <c r="P22" i="12"/>
  <c r="P21" i="12"/>
  <c r="P20" i="12"/>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11" i="11" l="1"/>
  <c r="B12" i="11"/>
  <c r="B13" i="11"/>
  <c r="B14" i="11"/>
  <c r="B15" i="11"/>
  <c r="B16" i="11"/>
  <c r="B17" i="11"/>
  <c r="B10" i="11" l="1"/>
  <c r="B9" i="11"/>
  <c r="B6" i="11"/>
  <c r="B8" i="11"/>
  <c r="B7" i="11"/>
  <c r="Q3" i="1" l="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1276" i="1"/>
  <c r="P1277" i="1"/>
  <c r="P1278" i="1"/>
  <c r="P1279" i="1"/>
  <c r="P1280" i="1"/>
  <c r="P1281" i="1"/>
  <c r="P1282" i="1"/>
  <c r="P1283" i="1"/>
  <c r="P1284" i="1"/>
  <c r="P1285" i="1"/>
  <c r="P1286" i="1"/>
  <c r="P1287" i="1"/>
  <c r="P1288" i="1"/>
  <c r="P1289" i="1"/>
  <c r="P1290" i="1"/>
  <c r="P1291" i="1"/>
  <c r="P1292" i="1"/>
  <c r="P1293" i="1"/>
  <c r="P1294" i="1"/>
  <c r="P1295" i="1"/>
  <c r="P1296" i="1"/>
  <c r="P1297" i="1"/>
  <c r="P1298" i="1"/>
  <c r="P1299" i="1"/>
  <c r="P1300" i="1"/>
  <c r="P1301" i="1"/>
  <c r="P1302" i="1"/>
  <c r="P1303" i="1"/>
  <c r="P1304" i="1"/>
  <c r="P1305" i="1"/>
  <c r="P1306" i="1"/>
  <c r="P1307" i="1"/>
  <c r="P1308" i="1"/>
  <c r="P1309" i="1"/>
  <c r="P1310" i="1"/>
  <c r="P1311" i="1"/>
  <c r="P1312" i="1"/>
  <c r="P1313" i="1"/>
  <c r="P1314" i="1"/>
  <c r="P1315" i="1"/>
  <c r="P1316" i="1"/>
  <c r="P1317" i="1"/>
  <c r="P1318" i="1"/>
  <c r="P1319" i="1"/>
  <c r="P1320" i="1"/>
  <c r="P1321" i="1"/>
  <c r="P1322" i="1"/>
  <c r="P1323" i="1"/>
  <c r="P1324" i="1"/>
  <c r="P1325" i="1"/>
  <c r="P1326" i="1"/>
  <c r="P1327" i="1"/>
  <c r="P1328" i="1"/>
  <c r="P1329" i="1"/>
  <c r="P1330" i="1"/>
  <c r="P1331" i="1"/>
  <c r="P1332" i="1"/>
  <c r="P1333" i="1"/>
  <c r="P1334" i="1"/>
  <c r="P1335" i="1"/>
  <c r="P1336" i="1"/>
  <c r="P1337" i="1"/>
  <c r="P1338" i="1"/>
  <c r="P1339" i="1"/>
  <c r="P1340" i="1"/>
  <c r="P1341" i="1"/>
  <c r="P1342" i="1"/>
  <c r="P1343" i="1"/>
  <c r="P1344" i="1"/>
  <c r="P1345" i="1"/>
  <c r="P1346" i="1"/>
  <c r="P1347" i="1"/>
  <c r="P1348" i="1"/>
  <c r="P1349" i="1"/>
  <c r="P1350" i="1"/>
  <c r="P1351" i="1"/>
  <c r="P1352" i="1"/>
  <c r="P1353" i="1"/>
  <c r="P1354" i="1"/>
  <c r="P1355" i="1"/>
  <c r="P1356" i="1"/>
  <c r="P1357" i="1"/>
  <c r="P1358" i="1"/>
  <c r="P1359" i="1"/>
  <c r="P1360" i="1"/>
  <c r="P1361" i="1"/>
  <c r="P1362" i="1"/>
  <c r="P1363" i="1"/>
  <c r="P1364" i="1"/>
  <c r="P1365" i="1"/>
  <c r="P1366" i="1"/>
  <c r="P1367" i="1"/>
  <c r="P1368" i="1"/>
  <c r="P1369" i="1"/>
  <c r="P1370" i="1"/>
  <c r="P1371" i="1"/>
  <c r="P1372" i="1"/>
  <c r="P1373" i="1"/>
  <c r="P1374" i="1"/>
  <c r="P1375" i="1"/>
  <c r="P1376" i="1"/>
  <c r="P1377" i="1"/>
  <c r="P1378" i="1"/>
  <c r="P1379" i="1"/>
  <c r="P1380" i="1"/>
  <c r="P1381" i="1"/>
  <c r="P1382" i="1"/>
  <c r="P1383" i="1"/>
  <c r="P1384" i="1"/>
  <c r="P1385" i="1"/>
  <c r="P1386" i="1"/>
  <c r="P1387" i="1"/>
  <c r="P1388" i="1"/>
  <c r="P1389" i="1"/>
  <c r="P1390" i="1"/>
  <c r="P1391" i="1"/>
  <c r="P1392" i="1"/>
  <c r="P1393" i="1"/>
  <c r="P1394" i="1"/>
  <c r="P1395" i="1"/>
  <c r="P1396" i="1"/>
  <c r="P1397" i="1"/>
  <c r="P1398" i="1"/>
  <c r="P1399" i="1"/>
  <c r="P1400" i="1"/>
  <c r="P1401" i="1"/>
  <c r="P1402" i="1"/>
  <c r="P1403" i="1"/>
  <c r="P1404" i="1"/>
  <c r="P1405" i="1"/>
  <c r="P1406" i="1"/>
  <c r="P1407" i="1"/>
  <c r="P1408" i="1"/>
  <c r="P1409" i="1"/>
  <c r="P1410" i="1"/>
  <c r="P1411" i="1"/>
  <c r="P1412" i="1"/>
  <c r="P1413" i="1"/>
  <c r="P1414" i="1"/>
  <c r="P1415" i="1"/>
  <c r="P1416" i="1"/>
  <c r="P1417" i="1"/>
  <c r="P1418" i="1"/>
  <c r="P1419" i="1"/>
  <c r="P1420" i="1"/>
  <c r="P1421" i="1"/>
  <c r="P1422" i="1"/>
  <c r="P1423" i="1"/>
  <c r="P1424" i="1"/>
  <c r="P1425" i="1"/>
  <c r="P1426" i="1"/>
  <c r="P1427" i="1"/>
  <c r="P1428" i="1"/>
  <c r="P1429" i="1"/>
  <c r="P1430" i="1"/>
  <c r="P1431" i="1"/>
  <c r="P1432" i="1"/>
  <c r="P1433" i="1"/>
  <c r="P1434" i="1"/>
  <c r="P1435" i="1"/>
  <c r="P1436" i="1"/>
  <c r="P1437" i="1"/>
  <c r="P1438" i="1"/>
  <c r="P1439" i="1"/>
  <c r="P1440" i="1"/>
  <c r="P1441" i="1"/>
  <c r="P1442" i="1"/>
  <c r="P1443" i="1"/>
  <c r="P1444" i="1"/>
  <c r="P1445" i="1"/>
  <c r="P1446" i="1"/>
  <c r="P1447" i="1"/>
  <c r="P1448" i="1"/>
  <c r="P1449" i="1"/>
  <c r="P1450" i="1"/>
  <c r="P1451" i="1"/>
  <c r="P1452" i="1"/>
  <c r="P1453" i="1"/>
  <c r="P1454" i="1"/>
  <c r="P1455" i="1"/>
  <c r="P1456" i="1"/>
  <c r="P1457" i="1"/>
  <c r="P1458" i="1"/>
  <c r="P1459" i="1"/>
  <c r="P1460" i="1"/>
  <c r="P1461" i="1"/>
  <c r="P1462" i="1"/>
  <c r="P1463" i="1"/>
  <c r="P1464" i="1"/>
  <c r="P1465" i="1"/>
  <c r="P1466" i="1"/>
  <c r="P1467" i="1"/>
  <c r="P1468" i="1"/>
  <c r="P1469" i="1"/>
  <c r="P1470" i="1"/>
  <c r="P1471" i="1"/>
  <c r="P1472" i="1"/>
  <c r="P1473" i="1"/>
  <c r="P1474" i="1"/>
  <c r="P1475" i="1"/>
  <c r="P1476" i="1"/>
  <c r="P1477" i="1"/>
  <c r="P1478" i="1"/>
  <c r="P1479" i="1"/>
  <c r="P1480" i="1"/>
  <c r="P1481" i="1"/>
  <c r="P1482" i="1"/>
  <c r="P1483" i="1"/>
  <c r="P1484" i="1"/>
  <c r="P1485" i="1"/>
  <c r="P1486" i="1"/>
  <c r="P1487" i="1"/>
  <c r="P1488" i="1"/>
  <c r="P1489" i="1"/>
  <c r="P1490" i="1"/>
  <c r="P1491" i="1"/>
  <c r="P1492" i="1"/>
  <c r="P1493" i="1"/>
  <c r="P1494" i="1"/>
  <c r="P1495" i="1"/>
  <c r="P1496" i="1"/>
  <c r="P1497" i="1"/>
  <c r="P1498" i="1"/>
  <c r="P1499" i="1"/>
  <c r="P1500" i="1"/>
  <c r="P1501" i="1"/>
  <c r="P1502" i="1"/>
  <c r="P1503" i="1"/>
  <c r="P1504" i="1"/>
  <c r="P1505" i="1"/>
  <c r="P1506" i="1"/>
  <c r="P1507" i="1"/>
  <c r="P1508" i="1"/>
  <c r="P1509" i="1"/>
  <c r="P1510" i="1"/>
  <c r="P1511" i="1"/>
  <c r="P1512" i="1"/>
  <c r="P1513" i="1"/>
  <c r="P1514" i="1"/>
  <c r="P1515" i="1"/>
  <c r="P1516" i="1"/>
  <c r="P1517" i="1"/>
  <c r="P1518" i="1"/>
  <c r="P1519" i="1"/>
  <c r="P1520" i="1"/>
  <c r="P1521" i="1"/>
  <c r="P1522" i="1"/>
  <c r="P1523" i="1"/>
  <c r="P1524" i="1"/>
  <c r="P1525" i="1"/>
  <c r="P1526" i="1"/>
  <c r="P1527" i="1"/>
  <c r="P1528" i="1"/>
  <c r="P1529" i="1"/>
  <c r="P1530" i="1"/>
  <c r="P1531" i="1"/>
  <c r="P1532" i="1"/>
  <c r="P1533" i="1"/>
  <c r="P1534" i="1"/>
  <c r="P1535" i="1"/>
  <c r="P1536" i="1"/>
  <c r="P1537" i="1"/>
  <c r="P1538" i="1"/>
  <c r="P1539" i="1"/>
  <c r="P1540" i="1"/>
  <c r="P1541" i="1"/>
  <c r="P1542" i="1"/>
  <c r="P1543" i="1"/>
  <c r="P1544" i="1"/>
  <c r="P1545" i="1"/>
  <c r="P1546" i="1"/>
  <c r="P1547" i="1"/>
  <c r="P1548" i="1"/>
  <c r="P1549" i="1"/>
  <c r="P1550" i="1"/>
  <c r="P1551" i="1"/>
  <c r="P1552" i="1"/>
  <c r="P1553" i="1"/>
  <c r="P1554" i="1"/>
  <c r="P1555" i="1"/>
  <c r="P1556" i="1"/>
  <c r="P1557" i="1"/>
  <c r="P1558" i="1"/>
  <c r="P1559" i="1"/>
  <c r="P1560" i="1"/>
  <c r="P1561" i="1"/>
  <c r="P1562" i="1"/>
  <c r="P1563" i="1"/>
  <c r="P1564" i="1"/>
  <c r="P1565" i="1"/>
  <c r="P1566" i="1"/>
  <c r="P1567" i="1"/>
  <c r="P1568" i="1"/>
  <c r="P1569" i="1"/>
  <c r="P1570" i="1"/>
  <c r="P1571" i="1"/>
  <c r="P1572" i="1"/>
  <c r="P1573" i="1"/>
  <c r="P1574" i="1"/>
  <c r="P1575" i="1"/>
  <c r="P1576" i="1"/>
  <c r="P1577" i="1"/>
  <c r="P1578" i="1"/>
  <c r="P1579" i="1"/>
  <c r="P1580" i="1"/>
  <c r="P1581" i="1"/>
  <c r="P1582" i="1"/>
  <c r="P1583" i="1"/>
  <c r="P1584" i="1"/>
  <c r="P1585" i="1"/>
  <c r="P1586" i="1"/>
  <c r="P1587" i="1"/>
  <c r="P1588" i="1"/>
  <c r="P1589" i="1"/>
  <c r="P1590" i="1"/>
  <c r="P1591" i="1"/>
  <c r="P1592" i="1"/>
  <c r="P1593" i="1"/>
  <c r="P1594" i="1"/>
  <c r="P1595" i="1"/>
  <c r="P1596" i="1"/>
  <c r="P1597" i="1"/>
  <c r="P1598" i="1"/>
  <c r="P1599" i="1"/>
  <c r="P1600" i="1"/>
  <c r="P1601" i="1"/>
  <c r="P1602" i="1"/>
  <c r="P1603" i="1"/>
  <c r="P1604" i="1"/>
  <c r="P1605" i="1"/>
  <c r="P1606" i="1"/>
  <c r="P1607" i="1"/>
  <c r="P1608" i="1"/>
  <c r="P1609" i="1"/>
  <c r="P1610" i="1"/>
  <c r="P1611" i="1"/>
  <c r="P1612" i="1"/>
  <c r="P1613" i="1"/>
  <c r="P1614" i="1"/>
  <c r="P1615" i="1"/>
  <c r="P1616" i="1"/>
  <c r="P1617" i="1"/>
  <c r="P1618" i="1"/>
  <c r="P1619" i="1"/>
  <c r="P1620" i="1"/>
  <c r="P1621" i="1"/>
  <c r="P1622" i="1"/>
  <c r="P1623" i="1"/>
  <c r="P1624" i="1"/>
  <c r="P1625" i="1"/>
  <c r="P1626" i="1"/>
  <c r="P1627" i="1"/>
  <c r="P1628" i="1"/>
  <c r="P1629" i="1"/>
  <c r="P1630" i="1"/>
  <c r="P1631" i="1"/>
  <c r="P1632" i="1"/>
  <c r="P1633" i="1"/>
  <c r="P1634" i="1"/>
  <c r="P1635" i="1"/>
  <c r="P1636" i="1"/>
  <c r="P1637" i="1"/>
  <c r="P1638" i="1"/>
  <c r="P1639" i="1"/>
  <c r="P1640" i="1"/>
  <c r="P1641" i="1"/>
  <c r="P1642" i="1"/>
  <c r="P1643" i="1"/>
  <c r="P1644" i="1"/>
  <c r="P1645" i="1"/>
  <c r="P1646" i="1"/>
  <c r="P1647" i="1"/>
  <c r="P1648" i="1"/>
  <c r="P1649" i="1"/>
  <c r="P1650" i="1"/>
  <c r="P1651" i="1"/>
  <c r="P1652" i="1"/>
  <c r="P1653" i="1"/>
  <c r="P1654" i="1"/>
  <c r="P1655" i="1"/>
  <c r="P1656" i="1"/>
  <c r="P1657" i="1"/>
  <c r="P1658" i="1"/>
  <c r="P1659" i="1"/>
  <c r="P1660" i="1"/>
  <c r="P1661" i="1"/>
  <c r="P1662" i="1"/>
  <c r="P1663" i="1"/>
  <c r="P1664" i="1"/>
  <c r="P1665" i="1"/>
  <c r="P1666" i="1"/>
  <c r="P1667" i="1"/>
  <c r="P1668" i="1"/>
  <c r="P1669" i="1"/>
  <c r="P1670" i="1"/>
  <c r="P1671" i="1"/>
  <c r="P1672" i="1"/>
  <c r="P1673" i="1"/>
  <c r="P1674" i="1"/>
  <c r="P1675" i="1"/>
  <c r="P1676" i="1"/>
  <c r="P1677" i="1"/>
  <c r="P1678" i="1"/>
  <c r="P1679" i="1"/>
  <c r="P1680" i="1"/>
  <c r="P1681" i="1"/>
  <c r="P1682" i="1"/>
  <c r="P1683" i="1"/>
  <c r="P1684" i="1"/>
  <c r="P1685" i="1"/>
  <c r="P1686" i="1"/>
  <c r="P1687" i="1"/>
  <c r="P1688" i="1"/>
  <c r="P1689" i="1"/>
  <c r="P1690" i="1"/>
  <c r="P1691" i="1"/>
  <c r="P1692" i="1"/>
  <c r="P1693" i="1"/>
  <c r="P1694" i="1"/>
  <c r="P1695" i="1"/>
  <c r="P1696" i="1"/>
  <c r="P1697" i="1"/>
  <c r="P1698" i="1"/>
  <c r="P1699" i="1"/>
  <c r="P1700" i="1"/>
  <c r="P1701" i="1"/>
  <c r="P1702" i="1"/>
  <c r="P1703" i="1"/>
  <c r="P1704" i="1"/>
  <c r="P1705" i="1"/>
  <c r="P1706" i="1"/>
  <c r="P1707" i="1"/>
  <c r="P1708" i="1"/>
  <c r="P1709" i="1"/>
  <c r="P1710" i="1"/>
  <c r="P1711" i="1"/>
  <c r="P1712" i="1"/>
  <c r="P1713" i="1"/>
  <c r="P1714" i="1"/>
  <c r="P1715" i="1"/>
  <c r="P1716" i="1"/>
  <c r="P1717" i="1"/>
  <c r="P1718" i="1"/>
  <c r="P1719" i="1"/>
  <c r="P1720" i="1"/>
  <c r="P1721" i="1"/>
  <c r="P1722" i="1"/>
  <c r="P1723" i="1"/>
  <c r="P1724" i="1"/>
  <c r="P1725" i="1"/>
  <c r="P1726" i="1"/>
  <c r="P1727" i="1"/>
  <c r="P1728" i="1"/>
  <c r="P1729" i="1"/>
  <c r="P1730" i="1"/>
  <c r="P1731" i="1"/>
  <c r="P1732" i="1"/>
  <c r="P1733" i="1"/>
  <c r="P1734" i="1"/>
  <c r="P1735" i="1"/>
  <c r="P1736" i="1"/>
  <c r="P1737" i="1"/>
  <c r="P1738" i="1"/>
  <c r="P1739" i="1"/>
  <c r="P1740" i="1"/>
  <c r="P1741" i="1"/>
  <c r="P1742" i="1"/>
  <c r="P1743" i="1"/>
  <c r="P1744" i="1"/>
  <c r="P1745" i="1"/>
  <c r="P1746" i="1"/>
  <c r="P1747" i="1"/>
  <c r="P1748" i="1"/>
  <c r="P1749" i="1"/>
  <c r="P1750" i="1"/>
  <c r="P1751" i="1"/>
  <c r="P1752" i="1"/>
  <c r="P1753" i="1"/>
  <c r="P1754" i="1"/>
  <c r="P1755" i="1"/>
  <c r="P1756" i="1"/>
  <c r="P1757" i="1"/>
  <c r="P1758" i="1"/>
  <c r="P1759" i="1"/>
  <c r="P1760" i="1"/>
  <c r="P1761" i="1"/>
  <c r="P1762" i="1"/>
  <c r="P1763" i="1"/>
  <c r="P1764" i="1"/>
  <c r="P1765" i="1"/>
  <c r="P1766" i="1"/>
  <c r="P1767" i="1"/>
  <c r="P1768" i="1"/>
  <c r="P1769" i="1"/>
  <c r="P1770" i="1"/>
  <c r="P1771" i="1"/>
  <c r="P1772" i="1"/>
  <c r="P1773" i="1"/>
  <c r="P1774" i="1"/>
  <c r="P1775" i="1"/>
  <c r="P1776" i="1"/>
  <c r="P1777" i="1"/>
  <c r="P1778" i="1"/>
  <c r="P1779" i="1"/>
  <c r="P1780" i="1"/>
  <c r="P1781" i="1"/>
  <c r="P1782" i="1"/>
  <c r="P1783" i="1"/>
  <c r="P1784" i="1"/>
  <c r="P1785" i="1"/>
  <c r="P1786" i="1"/>
  <c r="P1787" i="1"/>
  <c r="P1788" i="1"/>
  <c r="P1789" i="1"/>
  <c r="P1790" i="1"/>
  <c r="P1791" i="1"/>
  <c r="P1792" i="1"/>
  <c r="P1793" i="1"/>
  <c r="P1794" i="1"/>
  <c r="P1795" i="1"/>
  <c r="P1796" i="1"/>
  <c r="P1797" i="1"/>
  <c r="P1798" i="1"/>
  <c r="P1799" i="1"/>
  <c r="P1800" i="1"/>
  <c r="P1801" i="1"/>
  <c r="P1802" i="1"/>
  <c r="P1803" i="1"/>
  <c r="P1804" i="1"/>
  <c r="P1805" i="1"/>
  <c r="P1806" i="1"/>
  <c r="P1807" i="1"/>
  <c r="P1808" i="1"/>
  <c r="P1809" i="1"/>
  <c r="P1810" i="1"/>
  <c r="P1811" i="1"/>
  <c r="P1812" i="1"/>
  <c r="P1813" i="1"/>
  <c r="P1814" i="1"/>
  <c r="P1815" i="1"/>
  <c r="P1816" i="1"/>
  <c r="P1817" i="1"/>
  <c r="P1818" i="1"/>
  <c r="P1819" i="1"/>
  <c r="P1820" i="1"/>
  <c r="P1821" i="1"/>
  <c r="P1822" i="1"/>
  <c r="P1823" i="1"/>
  <c r="P1824" i="1"/>
  <c r="P1825" i="1"/>
  <c r="P1826" i="1"/>
  <c r="P1827" i="1"/>
  <c r="P1828" i="1"/>
  <c r="P1829" i="1"/>
  <c r="P1830" i="1"/>
  <c r="P1831" i="1"/>
  <c r="P1832" i="1"/>
  <c r="P1833" i="1"/>
  <c r="P1834" i="1"/>
  <c r="P1835" i="1"/>
  <c r="P1836" i="1"/>
  <c r="P1837" i="1"/>
  <c r="P1838" i="1"/>
  <c r="P1839" i="1"/>
  <c r="P1840" i="1"/>
  <c r="P1841" i="1"/>
  <c r="P1842" i="1"/>
  <c r="P1843" i="1"/>
  <c r="P1844" i="1"/>
  <c r="P1845" i="1"/>
  <c r="P1846" i="1"/>
  <c r="P1847" i="1"/>
  <c r="P1848" i="1"/>
  <c r="P1849" i="1"/>
  <c r="P1850" i="1"/>
  <c r="P1851" i="1"/>
  <c r="P1852" i="1"/>
  <c r="P1853" i="1"/>
  <c r="P1854" i="1"/>
  <c r="P1855" i="1"/>
  <c r="P1856" i="1"/>
  <c r="P1857" i="1"/>
  <c r="P1858" i="1"/>
  <c r="P1859" i="1"/>
  <c r="P1860" i="1"/>
  <c r="P1861" i="1"/>
  <c r="P1862" i="1"/>
  <c r="P1863" i="1"/>
  <c r="P1864" i="1"/>
  <c r="P1865" i="1"/>
  <c r="P1866" i="1"/>
  <c r="P1867" i="1"/>
  <c r="P1868" i="1"/>
  <c r="P1869" i="1"/>
  <c r="P1870" i="1"/>
  <c r="P1871" i="1"/>
  <c r="P1872" i="1"/>
  <c r="P1873" i="1"/>
  <c r="P1874" i="1"/>
  <c r="P1875" i="1"/>
  <c r="P1876" i="1"/>
  <c r="P1877" i="1"/>
  <c r="P1878" i="1"/>
  <c r="P1879" i="1"/>
  <c r="P1880" i="1"/>
  <c r="P1881" i="1"/>
  <c r="P1882" i="1"/>
  <c r="P1883" i="1"/>
  <c r="P1884" i="1"/>
  <c r="P1885" i="1"/>
  <c r="P1886" i="1"/>
  <c r="P1887" i="1"/>
  <c r="P1888" i="1"/>
  <c r="P1889" i="1"/>
  <c r="P1890" i="1"/>
  <c r="P1891" i="1"/>
  <c r="P1892" i="1"/>
  <c r="P1893" i="1"/>
  <c r="P1894" i="1"/>
  <c r="P1895" i="1"/>
  <c r="P1896" i="1"/>
  <c r="P1897" i="1"/>
  <c r="P1898" i="1"/>
  <c r="P1899" i="1"/>
  <c r="P1900" i="1"/>
  <c r="P1901" i="1"/>
  <c r="P1902" i="1"/>
  <c r="P1903" i="1"/>
  <c r="P1904" i="1"/>
  <c r="P1905" i="1"/>
  <c r="P1906" i="1"/>
  <c r="P1907" i="1"/>
  <c r="P1908" i="1"/>
  <c r="P1909" i="1"/>
  <c r="P1910" i="1"/>
  <c r="P1911" i="1"/>
  <c r="P1912" i="1"/>
  <c r="P1913" i="1"/>
  <c r="P1914" i="1"/>
  <c r="P1915" i="1"/>
  <c r="P1916" i="1"/>
  <c r="P1917" i="1"/>
  <c r="P1918" i="1"/>
  <c r="P1919" i="1"/>
  <c r="P1920" i="1"/>
  <c r="P1921" i="1"/>
  <c r="P1922" i="1"/>
  <c r="P1923" i="1"/>
  <c r="P1924" i="1"/>
  <c r="P1925" i="1"/>
  <c r="P1926" i="1"/>
  <c r="P1927" i="1"/>
  <c r="P1928" i="1"/>
  <c r="P1929" i="1"/>
  <c r="P1930" i="1"/>
  <c r="P1931" i="1"/>
  <c r="P1932" i="1"/>
  <c r="P1933" i="1"/>
  <c r="P1934" i="1"/>
  <c r="P1935" i="1"/>
  <c r="P1936" i="1"/>
  <c r="P1937" i="1"/>
  <c r="P1938" i="1"/>
  <c r="P1939" i="1"/>
  <c r="P1940" i="1"/>
  <c r="P1941" i="1"/>
  <c r="P1942" i="1"/>
  <c r="P1943" i="1"/>
  <c r="P1944" i="1"/>
  <c r="P1945" i="1"/>
  <c r="P1946" i="1"/>
  <c r="P1947" i="1"/>
  <c r="P1948" i="1"/>
  <c r="P1949" i="1"/>
  <c r="P1950" i="1"/>
  <c r="P1951" i="1"/>
  <c r="P1952" i="1"/>
  <c r="P1953" i="1"/>
  <c r="P1954" i="1"/>
  <c r="P1955" i="1"/>
  <c r="P1956" i="1"/>
  <c r="P1957" i="1"/>
  <c r="P1958" i="1"/>
  <c r="P1959" i="1"/>
  <c r="P1960" i="1"/>
  <c r="P1961" i="1"/>
  <c r="P1962" i="1"/>
  <c r="P1963" i="1"/>
  <c r="P1964" i="1"/>
  <c r="P1965" i="1"/>
  <c r="P1966" i="1"/>
  <c r="P1967" i="1"/>
  <c r="P1968" i="1"/>
  <c r="P1969" i="1"/>
  <c r="P1970" i="1"/>
  <c r="P1971" i="1"/>
  <c r="P1972" i="1"/>
  <c r="P1973" i="1"/>
  <c r="P1974" i="1"/>
  <c r="P1975" i="1"/>
  <c r="P1976" i="1"/>
  <c r="P1977" i="1"/>
  <c r="P1978" i="1"/>
  <c r="P1979" i="1"/>
  <c r="P1980" i="1"/>
  <c r="P1981" i="1"/>
  <c r="P1982" i="1"/>
  <c r="P1983" i="1"/>
  <c r="P1984" i="1"/>
  <c r="P1985" i="1"/>
  <c r="P1986" i="1"/>
  <c r="P1987" i="1"/>
  <c r="P1988" i="1"/>
  <c r="P1989" i="1"/>
  <c r="P1990" i="1"/>
  <c r="P1991" i="1"/>
  <c r="P1992" i="1"/>
  <c r="P1993" i="1"/>
  <c r="P1994" i="1"/>
  <c r="P1995" i="1"/>
  <c r="P1996" i="1"/>
  <c r="P1997" i="1"/>
  <c r="P1998" i="1"/>
  <c r="P1999" i="1"/>
  <c r="P2000" i="1"/>
  <c r="P2001" i="1"/>
  <c r="P2" i="1"/>
  <c r="G17" i="9" l="1"/>
  <c r="H17" i="9"/>
  <c r="I17" i="9"/>
  <c r="J17" i="9"/>
  <c r="K17" i="9"/>
  <c r="L17" i="9"/>
  <c r="F17" i="9"/>
  <c r="C17" i="9"/>
  <c r="D17" i="9"/>
  <c r="B17" i="9"/>
  <c r="M17" i="9" l="1"/>
  <c r="E17" i="9"/>
  <c r="G15" i="9"/>
  <c r="H15" i="9"/>
  <c r="I15" i="9"/>
  <c r="J15" i="9"/>
  <c r="K15" i="9"/>
  <c r="L15" i="9"/>
  <c r="F15" i="9"/>
  <c r="M15" i="9" l="1"/>
  <c r="K76" i="8"/>
  <c r="L13" i="9" s="1"/>
  <c r="J76" i="8"/>
  <c r="K13" i="9" s="1"/>
  <c r="I76" i="8"/>
  <c r="J13" i="9" s="1"/>
  <c r="H76" i="8"/>
  <c r="I13" i="9" s="1"/>
  <c r="G76" i="8"/>
  <c r="H13" i="9" s="1"/>
  <c r="F76" i="8"/>
  <c r="G13" i="9" s="1"/>
  <c r="E76" i="8"/>
  <c r="F13" i="9" s="1"/>
  <c r="D76" i="8"/>
  <c r="D13" i="9" s="1"/>
  <c r="C76" i="8"/>
  <c r="C13" i="9" s="1"/>
  <c r="B76" i="8"/>
  <c r="B13" i="9" s="1"/>
  <c r="K67" i="8"/>
  <c r="L12" i="9" s="1"/>
  <c r="J67" i="8"/>
  <c r="K12" i="9" s="1"/>
  <c r="I67" i="8"/>
  <c r="J12" i="9" s="1"/>
  <c r="H67" i="8"/>
  <c r="I12" i="9" s="1"/>
  <c r="G67" i="8"/>
  <c r="H12" i="9" s="1"/>
  <c r="F67" i="8"/>
  <c r="G12" i="9" s="1"/>
  <c r="E67" i="8"/>
  <c r="F12" i="9" s="1"/>
  <c r="D67" i="8"/>
  <c r="D12" i="9" s="1"/>
  <c r="C67" i="8"/>
  <c r="C12" i="9" s="1"/>
  <c r="B67" i="8"/>
  <c r="B12" i="9" s="1"/>
  <c r="K60" i="8"/>
  <c r="L11" i="9" s="1"/>
  <c r="J60" i="8"/>
  <c r="K11" i="9" s="1"/>
  <c r="I60" i="8"/>
  <c r="J11" i="9" s="1"/>
  <c r="H60" i="8"/>
  <c r="I11" i="9" s="1"/>
  <c r="G60" i="8"/>
  <c r="H11" i="9" s="1"/>
  <c r="F60" i="8"/>
  <c r="G11" i="9" s="1"/>
  <c r="E60" i="8"/>
  <c r="F11" i="9" s="1"/>
  <c r="D60" i="8"/>
  <c r="D11" i="9" s="1"/>
  <c r="C60" i="8"/>
  <c r="C11" i="9" s="1"/>
  <c r="B60" i="8"/>
  <c r="B11" i="9" s="1"/>
  <c r="K53" i="8"/>
  <c r="L10" i="9" s="1"/>
  <c r="J53" i="8"/>
  <c r="K10" i="9" s="1"/>
  <c r="I53" i="8"/>
  <c r="J10" i="9" s="1"/>
  <c r="H53" i="8"/>
  <c r="I10" i="9" s="1"/>
  <c r="G53" i="8"/>
  <c r="H10" i="9" s="1"/>
  <c r="F53" i="8"/>
  <c r="G10" i="9" s="1"/>
  <c r="E53" i="8"/>
  <c r="F10" i="9" s="1"/>
  <c r="D53" i="8"/>
  <c r="D10" i="9" s="1"/>
  <c r="C53" i="8"/>
  <c r="C10" i="9" s="1"/>
  <c r="B53" i="8"/>
  <c r="B10" i="9" s="1"/>
  <c r="K46" i="8"/>
  <c r="L9" i="9" s="1"/>
  <c r="J46" i="8"/>
  <c r="K9" i="9" s="1"/>
  <c r="I46" i="8"/>
  <c r="J9" i="9" s="1"/>
  <c r="H46" i="8"/>
  <c r="I9" i="9" s="1"/>
  <c r="G46" i="8"/>
  <c r="H9" i="9" s="1"/>
  <c r="F46" i="8"/>
  <c r="G9" i="9" s="1"/>
  <c r="E46" i="8"/>
  <c r="F9" i="9" s="1"/>
  <c r="D46" i="8"/>
  <c r="D9" i="9" s="1"/>
  <c r="C46" i="8"/>
  <c r="C9" i="9" s="1"/>
  <c r="B46" i="8"/>
  <c r="B9" i="9" s="1"/>
  <c r="K39" i="8"/>
  <c r="L8" i="9" s="1"/>
  <c r="J39" i="8"/>
  <c r="K8" i="9" s="1"/>
  <c r="I39" i="8"/>
  <c r="J8" i="9" s="1"/>
  <c r="H39" i="8"/>
  <c r="I8" i="9" s="1"/>
  <c r="G39" i="8"/>
  <c r="H8" i="9" s="1"/>
  <c r="F39" i="8"/>
  <c r="G8" i="9" s="1"/>
  <c r="E39" i="8"/>
  <c r="F8" i="9" s="1"/>
  <c r="D39" i="8"/>
  <c r="D8" i="9" s="1"/>
  <c r="C39" i="8"/>
  <c r="C8" i="9" s="1"/>
  <c r="B39" i="8"/>
  <c r="B8" i="9" s="1"/>
  <c r="K29" i="8"/>
  <c r="L7" i="9" s="1"/>
  <c r="J29" i="8"/>
  <c r="K7" i="9" s="1"/>
  <c r="I29" i="8"/>
  <c r="J7" i="9" s="1"/>
  <c r="H29" i="8"/>
  <c r="I7" i="9" s="1"/>
  <c r="G29" i="8"/>
  <c r="H7" i="9" s="1"/>
  <c r="F29" i="8"/>
  <c r="G7" i="9" s="1"/>
  <c r="E29" i="8"/>
  <c r="F7" i="9" s="1"/>
  <c r="D29" i="8"/>
  <c r="D7" i="9" s="1"/>
  <c r="C29" i="8"/>
  <c r="C7" i="9" s="1"/>
  <c r="B29" i="8"/>
  <c r="B7" i="9" s="1"/>
  <c r="K22" i="8"/>
  <c r="L6" i="9" s="1"/>
  <c r="J22" i="8"/>
  <c r="K6" i="9" s="1"/>
  <c r="I22" i="8"/>
  <c r="J6" i="9" s="1"/>
  <c r="H22" i="8"/>
  <c r="I6" i="9" s="1"/>
  <c r="G22" i="8"/>
  <c r="H6" i="9" s="1"/>
  <c r="F22" i="8"/>
  <c r="G6" i="9" s="1"/>
  <c r="E22" i="8"/>
  <c r="F6" i="9" s="1"/>
  <c r="D22" i="8"/>
  <c r="D6" i="9" s="1"/>
  <c r="C22" i="8"/>
  <c r="C6" i="9" s="1"/>
  <c r="B22" i="8"/>
  <c r="B6" i="9" s="1"/>
  <c r="K16" i="8"/>
  <c r="L5" i="9" s="1"/>
  <c r="J16" i="8"/>
  <c r="K5" i="9" s="1"/>
  <c r="I16" i="8"/>
  <c r="J5" i="9" s="1"/>
  <c r="H16" i="8"/>
  <c r="I5" i="9" s="1"/>
  <c r="G16" i="8"/>
  <c r="H5" i="9" s="1"/>
  <c r="F16" i="8"/>
  <c r="G5" i="9" s="1"/>
  <c r="E16" i="8"/>
  <c r="F5" i="9" s="1"/>
  <c r="D16" i="8"/>
  <c r="D5" i="9" s="1"/>
  <c r="C16" i="8"/>
  <c r="C5" i="9" s="1"/>
  <c r="B16" i="8"/>
  <c r="B5" i="9" s="1"/>
  <c r="K7" i="8"/>
  <c r="L4" i="9" s="1"/>
  <c r="J7" i="8"/>
  <c r="K4" i="9" s="1"/>
  <c r="I7" i="8"/>
  <c r="J4" i="9" s="1"/>
  <c r="H7" i="8"/>
  <c r="I4" i="9" s="1"/>
  <c r="G7" i="8"/>
  <c r="H4" i="9" s="1"/>
  <c r="F7" i="8"/>
  <c r="G4" i="9" s="1"/>
  <c r="E7" i="8"/>
  <c r="F4" i="9" s="1"/>
  <c r="D7" i="8"/>
  <c r="D4" i="9" s="1"/>
  <c r="C7" i="8"/>
  <c r="C4" i="9" s="1"/>
  <c r="B7" i="8"/>
  <c r="E7" i="9" l="1"/>
  <c r="E11" i="9"/>
  <c r="E9" i="9"/>
  <c r="M6" i="9"/>
  <c r="E5" i="9"/>
  <c r="E6" i="9"/>
  <c r="E8" i="9"/>
  <c r="E10" i="9"/>
  <c r="E12" i="9"/>
  <c r="M4" i="9"/>
  <c r="M8" i="9"/>
  <c r="M10" i="9"/>
  <c r="M12" i="9"/>
  <c r="M5" i="9"/>
  <c r="M9" i="9"/>
  <c r="M11" i="9"/>
  <c r="M13" i="9"/>
  <c r="M7" i="9"/>
  <c r="K6" i="8"/>
  <c r="F14" i="9"/>
  <c r="F16" i="9" s="1"/>
  <c r="F18" i="9" s="1"/>
  <c r="C14" i="9"/>
  <c r="C16" i="9" s="1"/>
  <c r="C18" i="9" s="1"/>
  <c r="L14" i="9"/>
  <c r="L16" i="9" s="1"/>
  <c r="L18" i="9" s="1"/>
  <c r="D6" i="8"/>
  <c r="I14" i="9"/>
  <c r="E13" i="9"/>
  <c r="B6" i="8"/>
  <c r="B4" i="9"/>
  <c r="J6" i="8"/>
  <c r="K14" i="9"/>
  <c r="K16" i="9" s="1"/>
  <c r="K18" i="9" s="1"/>
  <c r="E6" i="8"/>
  <c r="I6" i="8"/>
  <c r="J14" i="9"/>
  <c r="J16" i="9" s="1"/>
  <c r="J18" i="9" s="1"/>
  <c r="F6" i="8"/>
  <c r="G6" i="8"/>
  <c r="C6" i="8"/>
  <c r="H6" i="8"/>
  <c r="H14" i="9"/>
  <c r="H16" i="9" s="1"/>
  <c r="H18" i="9" s="1"/>
  <c r="D14" i="9"/>
  <c r="D16" i="9" s="1"/>
  <c r="D18" i="9" s="1"/>
  <c r="I16" i="9" l="1"/>
  <c r="I18" i="9" s="1"/>
  <c r="E4" i="9"/>
  <c r="B14" i="9"/>
  <c r="B16" i="9" s="1"/>
  <c r="B18" i="9" s="1"/>
  <c r="G14" i="9"/>
  <c r="G16" i="9" s="1"/>
  <c r="G18" i="9" s="1"/>
  <c r="M14" i="9" l="1"/>
  <c r="M16" i="9" s="1"/>
  <c r="M18" i="9"/>
  <c r="E14" i="9"/>
  <c r="E16" i="9" s="1"/>
  <c r="E18" i="9" s="1"/>
</calcChain>
</file>

<file path=xl/sharedStrings.xml><?xml version="1.0" encoding="utf-8"?>
<sst xmlns="http://schemas.openxmlformats.org/spreadsheetml/2006/main" count="4450" uniqueCount="2037">
  <si>
    <t>Related reform or investment</t>
  </si>
  <si>
    <t>Responsibility for reporting and implementation</t>
  </si>
  <si>
    <t>Unit of measure</t>
  </si>
  <si>
    <t xml:space="preserve">Baseline </t>
  </si>
  <si>
    <t xml:space="preserve">Goal </t>
  </si>
  <si>
    <t>Description and clear definition of each milestone and target</t>
  </si>
  <si>
    <t>Green objectives</t>
  </si>
  <si>
    <t>Digital objectives</t>
  </si>
  <si>
    <t>Data source /Methodology</t>
  </si>
  <si>
    <t>Assumptions/ risks</t>
  </si>
  <si>
    <t>Component Reference</t>
  </si>
  <si>
    <t>Component  Name</t>
  </si>
  <si>
    <t>Climate Tag</t>
  </si>
  <si>
    <t>Environmental Tag</t>
  </si>
  <si>
    <t>Yes</t>
  </si>
  <si>
    <t>No</t>
  </si>
  <si>
    <t>Investment</t>
  </si>
  <si>
    <t>Reform / Investment</t>
  </si>
  <si>
    <t>Reform</t>
  </si>
  <si>
    <t>Yes/No</t>
  </si>
  <si>
    <t>Measure or 
Investment</t>
  </si>
  <si>
    <t>Intervention field</t>
  </si>
  <si>
    <t>Sequential Number</t>
  </si>
  <si>
    <t>Name</t>
  </si>
  <si>
    <t>Milestone / Target</t>
  </si>
  <si>
    <t>Milestone or 
Target</t>
  </si>
  <si>
    <t>Milestone</t>
  </si>
  <si>
    <t>Target</t>
  </si>
  <si>
    <t>Quarter</t>
  </si>
  <si>
    <t>Year</t>
  </si>
  <si>
    <t>Quarters</t>
  </si>
  <si>
    <t>Q1</t>
  </si>
  <si>
    <t>Q2</t>
  </si>
  <si>
    <t>Q3</t>
  </si>
  <si>
    <t>Q4</t>
  </si>
  <si>
    <t>Qualitative indicators 
(for milestones)</t>
  </si>
  <si>
    <t>Quantitative indicators 
(for targets)</t>
  </si>
  <si>
    <t>Timeline for completion 
(indicate the quarter and the year)</t>
  </si>
  <si>
    <t>Select Component</t>
  </si>
  <si>
    <t>Climate
Tag</t>
  </si>
  <si>
    <t>Environmental
Tag</t>
  </si>
  <si>
    <t>Relevant time period</t>
  </si>
  <si>
    <t>Funding from other sources (as requested by Art. 8 in the Regulation)</t>
  </si>
  <si>
    <t>Relevance</t>
  </si>
  <si>
    <t>Description of the expected impacts of the measure on:
(mark include relevant quantitative indicators)</t>
  </si>
  <si>
    <t xml:space="preserve">Main policy objectives </t>
  </si>
  <si>
    <r>
      <t xml:space="preserve">Channels of impact
</t>
    </r>
    <r>
      <rPr>
        <i/>
        <sz val="12"/>
        <color theme="1"/>
        <rFont val="Times New Roman"/>
        <family val="1"/>
      </rPr>
      <t>Detailed description of the channels through which the measures deliver the expected impact</t>
    </r>
  </si>
  <si>
    <t>Risks/Challenges</t>
  </si>
  <si>
    <t>GDP</t>
  </si>
  <si>
    <t>Employment</t>
  </si>
  <si>
    <t>Short-term (2 years ahead)</t>
  </si>
  <si>
    <t>Medium-term (5 years ahead)</t>
  </si>
  <si>
    <t>Reference level: 2017-2019 average</t>
  </si>
  <si>
    <t>General public services</t>
  </si>
  <si>
    <t>Defence</t>
  </si>
  <si>
    <t>Public order and safety</t>
  </si>
  <si>
    <t>Economic affairs</t>
  </si>
  <si>
    <t>Environmental protection</t>
  </si>
  <si>
    <t>Housing and community amenities</t>
  </si>
  <si>
    <t>Health</t>
  </si>
  <si>
    <t>Recreation, culture and religion</t>
  </si>
  <si>
    <t>Education</t>
  </si>
  <si>
    <t>Social protection</t>
  </si>
  <si>
    <t>Total growth-enhancing expenditure affected by expenditure financed through RRF grants (a)</t>
  </si>
  <si>
    <t>Growth-enhancing expenditure financed through RRF grants (b)</t>
  </si>
  <si>
    <t>Growth-enhancing expenditure excluding expenditure financed through RRF grants (a-b)</t>
  </si>
  <si>
    <t>GDP at current prices (c)</t>
  </si>
  <si>
    <t>Growth-enhancing expenditure excluding expenditure financed through RRF grants (a-b)/c</t>
  </si>
  <si>
    <t>Brief description of the expenditure financed through RRF grants affecting the COFOG level II item</t>
  </si>
  <si>
    <t>GDP at current prices</t>
  </si>
  <si>
    <t xml:space="preserve">Growth-enhancing expenditure financed through RRF grants </t>
  </si>
  <si>
    <t>Total growth-enhancing expenditure affected by expenditure financed through RRF grants</t>
  </si>
  <si>
    <t>01 - General public services, of which</t>
  </si>
  <si>
    <t>01.1 - Executive and legislative organs, financial and fiscal affairs, external affairs</t>
  </si>
  <si>
    <t>01.2 - Foreign economic aid</t>
  </si>
  <si>
    <t>01.3 - General services</t>
  </si>
  <si>
    <t>01.4 - Basic research</t>
  </si>
  <si>
    <t>01.5 - R&amp;D General public services</t>
  </si>
  <si>
    <t>01.6 - General public services n.e.c.</t>
  </si>
  <si>
    <t>01.7 - Public debt transactions</t>
  </si>
  <si>
    <t>01.8 - Transfers of a general character between different levels of government</t>
  </si>
  <si>
    <t>02 - Defence, of which</t>
  </si>
  <si>
    <t>02.1 - Military defence</t>
  </si>
  <si>
    <t>02.2 - Civil defence</t>
  </si>
  <si>
    <t>02.3 - Foreign military aid</t>
  </si>
  <si>
    <t>02.4 - R&amp;D Defence</t>
  </si>
  <si>
    <t>02.5 - Defence n.e.c.</t>
  </si>
  <si>
    <t>03 - Public order and safety, of which</t>
  </si>
  <si>
    <t>03.1 - Police services</t>
  </si>
  <si>
    <t>03.2 - Fire-protection services</t>
  </si>
  <si>
    <t>03.3 - Law courts</t>
  </si>
  <si>
    <t>03.4 - Prisons</t>
  </si>
  <si>
    <t>03.5 - R&amp;D Public order and safety</t>
  </si>
  <si>
    <t>03.6 - Public order and safety n.e.c.</t>
  </si>
  <si>
    <t>04- Economic affairs, of which</t>
  </si>
  <si>
    <t>04.1 - General economic, commercial and labour affairs</t>
  </si>
  <si>
    <t>04.2 - Agriculture, forestry, fishing and hunting</t>
  </si>
  <si>
    <t>04.3 - Fuel and energy</t>
  </si>
  <si>
    <t>04.4 - Mining, manufacturing and construction</t>
  </si>
  <si>
    <t>04.5 - Transport</t>
  </si>
  <si>
    <t>04.6 - Communication</t>
  </si>
  <si>
    <t>04.7 - Other industries</t>
  </si>
  <si>
    <t>04.8 - R&amp;D Economic affairs</t>
  </si>
  <si>
    <t>04.9 - Economic affairs n.e.c.</t>
  </si>
  <si>
    <t>05 - Environmental protection, of which</t>
  </si>
  <si>
    <t>05.1 - Waste management</t>
  </si>
  <si>
    <t>05.2 - Waste water management</t>
  </si>
  <si>
    <t>05.3 - Pollution abatement</t>
  </si>
  <si>
    <t>05.4 - Protection of biodiversity and landscape</t>
  </si>
  <si>
    <t>05.5 - R&amp;D Environmental protection</t>
  </si>
  <si>
    <t>05.6 - Environmental protection n.e.c.</t>
  </si>
  <si>
    <t>06 - Housing and community amenities, of which</t>
  </si>
  <si>
    <t>06.1 - Housing development</t>
  </si>
  <si>
    <t>06.2 - Community development</t>
  </si>
  <si>
    <t>06.3 - Water supply</t>
  </si>
  <si>
    <t>06.4 - Street lighting</t>
  </si>
  <si>
    <t>06.5 - R&amp;D Housing and community amenities</t>
  </si>
  <si>
    <t>06.6 - Housing and community amenities n.e.c.</t>
  </si>
  <si>
    <t>07- Health, of which</t>
  </si>
  <si>
    <t>07.1 - Medical products, appliances and equipment</t>
  </si>
  <si>
    <t>07.2 - Outpatient services</t>
  </si>
  <si>
    <t>07.3 - Hospital services</t>
  </si>
  <si>
    <t>07.4 - Public health services</t>
  </si>
  <si>
    <t>07.5 - R&amp;D Health</t>
  </si>
  <si>
    <t>07.6 - Health n.e.c.</t>
  </si>
  <si>
    <t>08- Recreation, culture and religion, of which</t>
  </si>
  <si>
    <t>08.1 - Recreational and sporting services</t>
  </si>
  <si>
    <t>08.2 - Cultural services</t>
  </si>
  <si>
    <t>08.3 - Broadcasting and publishing services</t>
  </si>
  <si>
    <t>08.4 - Religious and other community services</t>
  </si>
  <si>
    <t>08.5 - R&amp;D Recreation, culture and religion</t>
  </si>
  <si>
    <t>08.6 - Recreation, culture and religion n.e.c.</t>
  </si>
  <si>
    <t>09- Education, of which</t>
  </si>
  <si>
    <t>09.1 - Pre-primary and primary education</t>
  </si>
  <si>
    <t>09.2 - Secondary education</t>
  </si>
  <si>
    <t>09.3 - Post-secondary non-tertiary education</t>
  </si>
  <si>
    <t>09.4 - Tertiary education</t>
  </si>
  <si>
    <t>09.5 - Education not definable by level</t>
  </si>
  <si>
    <t>09.6 - Subsidiary services to education</t>
  </si>
  <si>
    <t>09.7 - R&amp;D Education</t>
  </si>
  <si>
    <t>09.8 - Education n.e.c.</t>
  </si>
  <si>
    <t>10 - Social protection, of which</t>
  </si>
  <si>
    <t>10.1 - Sickness and disability</t>
  </si>
  <si>
    <t>10.2 - Old age</t>
  </si>
  <si>
    <t>10.3 - Survivors</t>
  </si>
  <si>
    <t>10.4 - Family and children</t>
  </si>
  <si>
    <t>10.5 - Unemployment</t>
  </si>
  <si>
    <t>10.6 - Housing</t>
  </si>
  <si>
    <t>10.7 - Social exclusion n.e.c.</t>
  </si>
  <si>
    <t>10.8 - R&amp;D Social protection</t>
  </si>
  <si>
    <t>10.9 - Social protection n.e.c.</t>
  </si>
  <si>
    <t>glossary:</t>
  </si>
  <si>
    <t>https://ec.europa.eu/eurostat/statistics-explained/index.php?title=Glossary:Classification_of_the_functions_of_government_(COFOG)</t>
  </si>
  <si>
    <t>Long-term (20 years ahead)</t>
  </si>
  <si>
    <t>Number</t>
  </si>
  <si>
    <t>% (Percentage)</t>
  </si>
  <si>
    <t>From date</t>
  </si>
  <si>
    <t>To date</t>
  </si>
  <si>
    <t>Specify source</t>
  </si>
  <si>
    <t>Total requested</t>
  </si>
  <si>
    <t>Estimated costs for which funding from the RRF is requested</t>
  </si>
  <si>
    <t>If available: split by year</t>
  </si>
  <si>
    <t>From other EU programmes</t>
  </si>
  <si>
    <t>COFOG level 2</t>
  </si>
  <si>
    <r>
      <t xml:space="preserve">Quantification of the impact (if available)
</t>
    </r>
    <r>
      <rPr>
        <i/>
        <sz val="12"/>
        <color theme="1"/>
        <rFont val="Times New Roman"/>
        <family val="1"/>
      </rPr>
      <t>i.e. % difference from policy neutral baseline</t>
    </r>
  </si>
  <si>
    <t>Planned 2020-2026 average</t>
  </si>
  <si>
    <t>Related Measure (Reform or Investment)</t>
  </si>
  <si>
    <t>Related Measure (Reform or investment)</t>
  </si>
  <si>
    <t>Overall impact of the plan</t>
  </si>
  <si>
    <t xml:space="preserve">Measure -Short title </t>
  </si>
  <si>
    <r>
      <t xml:space="preserve">COFOG level 2 category
</t>
    </r>
    <r>
      <rPr>
        <i/>
        <sz val="12"/>
        <color theme="1"/>
        <rFont val="Times New Roman"/>
        <family val="1"/>
      </rPr>
      <t>(or 'Not relevant' in case of a revenue measure)</t>
    </r>
  </si>
  <si>
    <t>Not relevant</t>
  </si>
  <si>
    <t>Yes/Null</t>
  </si>
  <si>
    <t>Loans/Grants</t>
  </si>
  <si>
    <t>Loans</t>
  </si>
  <si>
    <t>Grants</t>
  </si>
  <si>
    <t>Repayable financial support (loans) / Non-repayable financial support (grants)</t>
  </si>
  <si>
    <t>a. Green transition</t>
  </si>
  <si>
    <t>b. Digital transformation</t>
  </si>
  <si>
    <t>c. Smart, sustainable and inclusive growth</t>
  </si>
  <si>
    <t>d. Social and territorial cohesion</t>
  </si>
  <si>
    <t>e. Health, and economic, social and institutional resilience</t>
  </si>
  <si>
    <t>f. Policies for the next generation</t>
  </si>
  <si>
    <t>Policy pillar</t>
  </si>
  <si>
    <t>Comparative costing data from past reforms/investments</t>
  </si>
  <si>
    <t>Methodology used and description of costs</t>
  </si>
  <si>
    <t>Possible reference to past EU programs</t>
  </si>
  <si>
    <t>Name of the validating entity and reference to the validation</t>
  </si>
  <si>
    <t>Methodological Information</t>
  </si>
  <si>
    <t>Independent validation (encouraged)</t>
  </si>
  <si>
    <t>Digital
Tag</t>
  </si>
  <si>
    <t>Tagged RRF contribution</t>
  </si>
  <si>
    <t>Digital Tag</t>
  </si>
  <si>
    <t>From National budget or other sources</t>
  </si>
  <si>
    <t>Growth potential and job creation (2.3)</t>
  </si>
  <si>
    <t>Implementation of European Pillar of Social Rights (2.3)</t>
  </si>
  <si>
    <t>Mitigation of the economic and social impact of the crisis (2.3)</t>
  </si>
  <si>
    <t>Social and territorial cohesion and convergence (2.3)</t>
  </si>
  <si>
    <t>lasting impact (2.7)</t>
  </si>
  <si>
    <t>Budget balance (pps)</t>
  </si>
  <si>
    <t>Select Intervention field (Green)</t>
  </si>
  <si>
    <t>Select Intervention field (Digital)</t>
  </si>
  <si>
    <t>1 - 051 - Very High-Capacity broadband network (backbone/backhaul network)</t>
  </si>
  <si>
    <t>1 - 052 - Very High-Capacity broadband network (access/local loop with a performance equivalent to an optical fibre installation up to the distribution point at the serving location for multi-dwelling premises)</t>
  </si>
  <si>
    <t>1 - 053 - Very High-Capacity broadband network (access/local loop with a performance equivalent to an optical fibre installation up to the distribution point at the serving location for homes and business premises)</t>
  </si>
  <si>
    <t>1 - 054 - Very High-Capacity broadband network (access/local loop with a performance equivalent to an optical fibre installation up to the base station for advanced wireless communication)</t>
  </si>
  <si>
    <t>1 - 054bis - 5G network coverage, including uninterrupted provision of connectivity along transport paths; Gigabit connectivity (networks offering at least 1 Gbps symmetric) for socio-economic drivers, such as schools, transport hubs and main providers of public services</t>
  </si>
  <si>
    <t>1 - 054ter - Mobile data connectivity with wide territorial coverage</t>
  </si>
  <si>
    <t>2 - 009bis - Investment in digital-related R&amp;I activities (including excellence research centres, industrial research, experimental development, feasibility studies, acquisition of fixed or intangible assets for digital related R&amp;I activities)</t>
  </si>
  <si>
    <t>3 - 012 - IT services and applications for digital skills and digital inclusion</t>
  </si>
  <si>
    <t>3 - 016 - Skills development for smart specialisation, industrial transition, entrepreneurship, and adaptability of enterprises to change</t>
  </si>
  <si>
    <t>3 - 099 - Specific support for youth employment and socio-economic integration of young people</t>
  </si>
  <si>
    <t>3 - 100 - Support for self-employment and business start-up</t>
  </si>
  <si>
    <t>3 - 108 - Support for the development of digital skills</t>
  </si>
  <si>
    <t>4 - 011 - Government ICT solutions, e-services, applications</t>
  </si>
  <si>
    <t>4 - 011bis - Government ICT solutions, e-services, applications compliant with GHG emission reduction or energy efficiency criteria</t>
  </si>
  <si>
    <t>4 - 011quater - Digitalisation of Justice Systems</t>
  </si>
  <si>
    <t>4 - 011ter - Deployment of the European digital identity scheme for public and private use</t>
  </si>
  <si>
    <t>4 - 013 - e-Health services and applications (including e-Care, Internet of Things for physical activity and ambient assisted living)</t>
  </si>
  <si>
    <t>4 - 033 - Smart Energy Systems (including smart grids and ICT systems) and related storage</t>
  </si>
  <si>
    <t>4 - 063 - Digitalisation of transport: road</t>
  </si>
  <si>
    <t>4 - 063bis - Digitalisation of transport when dedicated in part to GHG emissions reduction: road</t>
  </si>
  <si>
    <t>4 - 070 - Digitalisation of transport: rail</t>
  </si>
  <si>
    <t>4 - 071 - European Rail Traffic Management System (ERTMS)</t>
  </si>
  <si>
    <t>4 - 076 - Digitalisation of urban transport</t>
  </si>
  <si>
    <t>4 - 076bis - Digitalisation of transport when dedicated in part to GHG emissions reduction: urban transport</t>
  </si>
  <si>
    <t>4 - 084 - Digitising transport: other transport modes</t>
  </si>
  <si>
    <t>4 - 084bis - Digitising transport when dedicated in part to GHG emissions reduction: other transport modes</t>
  </si>
  <si>
    <t>4 - 095 - Digitalisation in health care</t>
  </si>
  <si>
    <t>5 - 010 - Digitising SMEs (including e-Commerce, e-Business and networked business processes, digital innovation hubs, living labs, web entrepreneurs and ICT start-ups, B2B)</t>
  </si>
  <si>
    <t>5 - 010bis - Digitising large enterprises (including e-Commerce, e-Business and networked business processes, digital innovation hubs, living labs, web entrepreneurs and ICT start-ups, B2B)</t>
  </si>
  <si>
    <t xml:space="preserve">5 - 010ter - Digitising SMEs or large enterprises (including e-Commerce, e-Business and networked business processes, digital innovation hubs, living labs, web entrepreneurs and ICT start-ups, B2B) compliant with GHG emission reduction or energy efficiency criteria </t>
  </si>
  <si>
    <t>5 - 014 - Business infrastructure for SMEs (including industrial parks and sites)</t>
  </si>
  <si>
    <t>5 - 015 - SME business development and internationalisation, including productive investments47</t>
  </si>
  <si>
    <t>5 - 017 - Advanced support services for SMEs and groups of SMEs (including management, marketing and design services)47</t>
  </si>
  <si>
    <t>5 - 018 - Incubation, support to spin offs and spin outs and start ups47</t>
  </si>
  <si>
    <t>5 - 019 - Support for innovation clusters including between businesses, research organisations and public authorities and business networks primarily benefiting SMEs47 [8]</t>
  </si>
  <si>
    <t>5 - 020 - Innovation processes in SMEs (process, organisational, marketing, co-creation, user and demand driven innovation) 47</t>
  </si>
  <si>
    <t>5 - 021 - Technology transfer and cooperation between enterprises, research centres and higher education sector 47</t>
  </si>
  <si>
    <t xml:space="preserve">5 - 021bis - Support to digital content production and distribution </t>
  </si>
  <si>
    <t>6 - 021quater - Investment in advanced technologies such as: High-Performance Computing and Quantum computing capacities/Quantum communication capacities (including quantum encryption); in microelectronics design, production and system-integration; next generation of European data, cloud and edge capacities (infrastructures, platforms and services); virtual and augmented reality, DeepTech and other digital advanced technologies. Investment in securing the digital supply chain.</t>
  </si>
  <si>
    <t xml:space="preserve">6 - 021quinquies - Development and deployment of cybersecurity technologies, measures and support facilities for public and private sector users. </t>
  </si>
  <si>
    <t xml:space="preserve">6 - 021ter - Development of highly specialised support services and facilities for public administrations and businesses (national HPC Competence Centres, Cyber Centres, AI testing and experimentation facilities, blockchain, Internet of Things, etc.)  </t>
  </si>
  <si>
    <t>6 - 055 - Other types of ICT infrastructure (including large-scale computer resources/equipment, data centres, sensors and other wireless equipment)</t>
  </si>
  <si>
    <t>6 - 055bis - Other types of ICT infrastructure (including large-scale computer resources/equipment, data centres, sensors and other wireless equipment) compliant with the carbon emission reduction and energy efficiency criteria (footnote 7).</t>
  </si>
  <si>
    <t>7 - 027bis - Investment in technologies, skills, infrastructures and solutions that improve the energy efficiency and ensure climate neutrality of data centres and networks.</t>
  </si>
  <si>
    <r>
      <t xml:space="preserve">CSRs addressed (2.2)
</t>
    </r>
    <r>
      <rPr>
        <i/>
        <sz val="11"/>
        <color theme="1"/>
        <rFont val="Times New Roman"/>
        <family val="1"/>
      </rPr>
      <t>(separated by ; )</t>
    </r>
  </si>
  <si>
    <r>
      <rPr>
        <b/>
        <sz val="11"/>
        <color theme="1"/>
        <rFont val="Times New Roman"/>
        <family val="1"/>
      </rPr>
      <t>Specify the EU programmes</t>
    </r>
    <r>
      <rPr>
        <b/>
        <i/>
        <sz val="11"/>
        <color theme="1"/>
        <rFont val="Times New Roman"/>
        <family val="1"/>
      </rPr>
      <t xml:space="preserve">
[Breakdown by programme if relevant (e.g. regional operational programme)]</t>
    </r>
  </si>
  <si>
    <t>Please provide a brief description and estimate of the impact of the plan and its components or most important measures (reforms/investments).</t>
  </si>
  <si>
    <t>Please provide an overview on how the plan and its components contributes to the objectives of the Facility and meets the assessment criteria listed in Annex II of the regulation.</t>
  </si>
  <si>
    <t>Climate</t>
  </si>
  <si>
    <t>Digital</t>
  </si>
  <si>
    <t>Table 1. Milestones and targets</t>
  </si>
  <si>
    <t>Table 2. Estimated cost of the plan and green and digital impact</t>
  </si>
  <si>
    <t>Amount (mn EUR)</t>
  </si>
  <si>
    <t>001 - Investment in fixed assets, including research infrastructure, in micro enterprises directly linked to research and innovation activities</t>
  </si>
  <si>
    <t>002 - Investment in fixed assets, including research infrastructure, in small and medium-sized enterprises (including private research centres) directly linked to research and innovation activities</t>
  </si>
  <si>
    <t>002 bis1 - Investment in fixed assets in large, including research infrastructure, enterprises[1] directly linked to research and innovation activities</t>
  </si>
  <si>
    <t>003 - Investment in fixed assets, including research infrastructure,  in public research centres and higher education directly linked to research and innovation activities</t>
  </si>
  <si>
    <t>004 - Investment in intangible assets in micro enterprises directly linked to research and innovation activities</t>
  </si>
  <si>
    <t>005 - Investment in intangible assets in small and medium-sized enterprises (including private research centres) directly linked to research and innovation activities</t>
  </si>
  <si>
    <t>005bis1 - Investment in intangible assets in large enterprises directly linked to research and innovation activities</t>
  </si>
  <si>
    <t>006 - Investment in intangible assets in public research centres and higher education directly linked to research and innovation activities</t>
  </si>
  <si>
    <t>007 - Research and innovation activities in micro enterprises including networking (industrial research, experimental development, feasibility studies)</t>
  </si>
  <si>
    <t>008 - Research and innovation activities in small and medium-sized enterprises, including networking</t>
  </si>
  <si>
    <t>008bis1 - Research and innovation activities in large enterprises, including networking</t>
  </si>
  <si>
    <t>009 - Research and innovation activities in public research centres, higher education and centres of competence including networking (industrial research, experimental development, feasibility studies)</t>
  </si>
  <si>
    <t>010 - Digitising SMEs (including e-Commerce, e-Business and networked business processes, digital innovation hubs, living labs, web entrepreneurs and ICT start-ups, B2B)</t>
  </si>
  <si>
    <t>010bis1 - Digitising large enterprises (including e-Commerce, e-Business and networked business processes, digital innovation hubs, living labs, web entrepreneurs and ICT start-ups, B2B)</t>
  </si>
  <si>
    <t xml:space="preserve">010ter - Digitising SMEs or large enterprises (including e-Commerce, e-Business and networked business processes, digital innovation hubs, living labs, web entrepreneurs and ICT start-ups, B2B) compliant with GHG emission reduction or energy efficiency criteria[2] </t>
  </si>
  <si>
    <t>011 - Government ICT solutions, e-services, applications</t>
  </si>
  <si>
    <t>011bis - Government ICT solutions, e-services, applications compliant with GHG emission reduction or energy efficiency criteria (see footnote 2)</t>
  </si>
  <si>
    <t>012 - IT services and applications for digital skills and digital inclusion</t>
  </si>
  <si>
    <t>013 - e-Health services and applications (including e-Care, Internet of Things for physical activity and ambient assisted living)</t>
  </si>
  <si>
    <t>014 - Business infrastructure for SMEs (including industrial parks and sites)</t>
  </si>
  <si>
    <t>015 - SME business development and internationalisation, including productive investments</t>
  </si>
  <si>
    <t>015bis - Support for large enterprises through financial instruments, including productive investments</t>
  </si>
  <si>
    <t>016 - Skills development for smart specialisation, industrial transition, entrepreneurship, and adaptability of enterprises to change</t>
  </si>
  <si>
    <t>017 - Advanced support services for SMEs and groups of SMEs (including management, marketing and design services)</t>
  </si>
  <si>
    <t>018 - Incubation, support to spin offs and spin outs and start ups</t>
  </si>
  <si>
    <t>019 - Support for Innovation clusters including between businesses, research organisations and public authorities and business networks primarily benefiting SMEs</t>
  </si>
  <si>
    <t>020 - Innovation processes in SMEs (process, organisational, marketing, co-creation, user and demand driven innovation)</t>
  </si>
  <si>
    <t>021 - Technology transfer and cooperation between enterprises, research centres and higher education sector</t>
  </si>
  <si>
    <t xml:space="preserve">022 - Research and innovation processes, technology transfer and cooperation between enterprises focusing on the low carbon economy, resilience and adaptation to climate change </t>
  </si>
  <si>
    <t>023 - Research and innovation processes, technology transfer and cooperation between enterprises focusing on circular economy</t>
  </si>
  <si>
    <t>024 - Energy efficiency and demonstration projects in SMEs and supporting measures</t>
  </si>
  <si>
    <t>024bis - Energy efficiency and demonstration projects in large enterprises and supporting measures</t>
  </si>
  <si>
    <t>024ter - Energy efficiency and demonstration projects in SMEs or large enterprises and supporting measures compliant with energy efficiency criteria[3]</t>
  </si>
  <si>
    <t>025 - Energy efficiency renovation of existing housing stock, demonstration projects and supporting measures</t>
  </si>
  <si>
    <t>025bis - Energy efficiency renovation of existing housing stock, demonstration projects and supporting measures compliant with energy efficiency criteria[4]</t>
  </si>
  <si>
    <t>025ter - Construction of new energy efficient buildings[5]</t>
  </si>
  <si>
    <t xml:space="preserve">026 - Energy efficiency renovation or energy efficiency measures regarding public infrastructure, demonstration projects and supporting measures </t>
  </si>
  <si>
    <t>026bis - Energy efficiency renovation or energy efficiency measures regarding public infrastructure, demonstration projects and supporting measures compliant with energy efficiency criteria [6]</t>
  </si>
  <si>
    <t>027 - Support to enterprises that provide services contributing to the low carbon economy and to resilience to climate change including awareness-raising measures</t>
  </si>
  <si>
    <t>028 - Renewable energy: wind</t>
  </si>
  <si>
    <t>029 - Renewable energy: solar</t>
  </si>
  <si>
    <t>030 - Renewable energy: biomass[7]</t>
  </si>
  <si>
    <t>030bis - Renewable energy: biomass with high GHG savings[8]</t>
  </si>
  <si>
    <t>031 - Renewable energy: marine</t>
  </si>
  <si>
    <t xml:space="preserve">032 - Other renewable energy (including geothermal energy) </t>
  </si>
  <si>
    <t>033 - Smart Energy Systems (including smart grids and ICT systems) and related storage.</t>
  </si>
  <si>
    <t>034 - High efficiency co-generation, district heating and cooling</t>
  </si>
  <si>
    <t>034bis0 - High efficiency co-generation, efficient district heating and cooling with low lifecycle emissions[9]</t>
  </si>
  <si>
    <t>034bis1 - Replacement of coal-based heating systems by gas-based heating systems for climate mitigation purposes</t>
  </si>
  <si>
    <t>034bis2 - Distribution and transport of natural gas substituting coal</t>
  </si>
  <si>
    <t>035 - Adaptation to climate change measures and prevention and management of climate related risks: floods (including awareness raising, civil protection and disaster management systems, infrastructures and ecosystem based approaches)</t>
  </si>
  <si>
    <t>036 - Adaptation to climate change measures and prevention and management of climate related risks: fires (including awareness raising, civil protection and disaster management systems, infrastructures and ecosystem based approaches)</t>
  </si>
  <si>
    <t>037 - Adaptation to climate change measures and prevention and management of climate related risks: others, e.g. storms and drought (including awareness raising, civil protection and disaster management systems, infrastructures and ecosystem based approaches)</t>
  </si>
  <si>
    <t>038 - Risk prevention and management of non-climate related natural risks (i.e. earthquakes) and risks linked to human activities (e.g. technological accidents), including awareness raising, civil protection and disaster management systems, infrastructures and ecosystem based approaches</t>
  </si>
  <si>
    <t>039 - Provision of water for human consumption (extraction, treatment, storage and distribution infrastructure, efficiency measures, drinking water supply)</t>
  </si>
  <si>
    <t>039bis - Provision of water for human consumption (extraction, treatment, storage and distribution infrastructure, efficiency measures, drinking water supply) compliant with efficiency criteria[10]</t>
  </si>
  <si>
    <t>040 - Water management and water resource conservation (including river basin management, specific climate change adaptation measures, reuse, leakage reduction)</t>
  </si>
  <si>
    <t>041 - Waste water collection and treatment</t>
  </si>
  <si>
    <t>041bis - Waste water collection and treatment compliant with energy efficiency criteria[11]</t>
  </si>
  <si>
    <t>042 - Household waste management: prevention, minimisation, sorting, reuse, recycling measures</t>
  </si>
  <si>
    <t>042bis - Household waste management: residual waste management</t>
  </si>
  <si>
    <t>044 - Commercial, industrial waste management: prevention, minimisation, sorting, reuse, recycling measures</t>
  </si>
  <si>
    <t xml:space="preserve">044bis - Commercial, industrial waste management: residual and hazardous waste </t>
  </si>
  <si>
    <t>045 - Promoting the use of recycled materials as raw materials</t>
  </si>
  <si>
    <t>045bis - Use of recycled materials as raw materials compliant with the efficiency criteria[12]</t>
  </si>
  <si>
    <t>046 - Rehabilitation of industrial sites and contaminated land</t>
  </si>
  <si>
    <t>046bis - Rehabilitation of industrial sites and contaminated land compliant with efficiency criteria[13]</t>
  </si>
  <si>
    <t>047 - Support to environmentally-friendly production processes and resource efficiency in SMEs</t>
  </si>
  <si>
    <t>047bis - Support to environmentally-friendly production processes and resource efficiency in large enterprises</t>
  </si>
  <si>
    <t>048 - Air quality and noise reduction measures</t>
  </si>
  <si>
    <t>049 - Protection, restoration and sustainable use of Natura 2000 sites.</t>
  </si>
  <si>
    <t>050 - Nature and biodiversity protection, natural heritage and resources, green and blue infrastructure</t>
  </si>
  <si>
    <t>051 - ICT: Very High-Capacity broadband network (backbone/backhaul network)</t>
  </si>
  <si>
    <t>052 - ICT: Very High-Capacity broadband network (access/local loop with a performance equivalent to an optical fibre installation up to the distribution point at the serving location for multi-dwelling premises)</t>
  </si>
  <si>
    <t>053 - ICT: Very High-Capacity broadband network (access/local loop with a performance equivalent to an optical fibre installation up to the distribution point at the serving location for homes and business premises)</t>
  </si>
  <si>
    <t>054 - ICT: Very High-Capacity broadband network (access/local loop with a performance equivalent to an optical fibre installation up to the base station for advanced wireless communication)</t>
  </si>
  <si>
    <t>055 - ICT: Other types of ICT infrastructure (including large-scale computer resources/equipment, data centres, sensors and other wireless equipment)</t>
  </si>
  <si>
    <t>055bis - ICT: Other types of ICT infrastructure (including large-scale computer resources/equipment, data centres, sensors and other wireless equipment) compliant with the carbon emission reduction and energy efficiency criteria (footnote 2).</t>
  </si>
  <si>
    <t>056 - Newly built or upgraded motorways and roads - TEN-T core network[14]</t>
  </si>
  <si>
    <t xml:space="preserve">057 - Newly built or upgraded motorways and roads - TEN-T comprehensive network </t>
  </si>
  <si>
    <t xml:space="preserve">058 - Newly built or upgraded secondary road links to TEN-T road network and nodes </t>
  </si>
  <si>
    <t>059 - Newly built or upgraded other national, regional and local access roads</t>
  </si>
  <si>
    <t>060 - Reconstructed or modernised  motorways and roads - TEN-T core network</t>
  </si>
  <si>
    <t>061 - Reconstructed or modernised  motorways and roads - TEN-T comprehensive network</t>
  </si>
  <si>
    <t xml:space="preserve">062 - Other reconstructed or modernised roads (motorway, national, regional or local) </t>
  </si>
  <si>
    <t xml:space="preserve">063 - Digitalisation of transport: road </t>
  </si>
  <si>
    <t>063bis - Digitalisation of transport when dedicated in part to GHG emissions reduction: road</t>
  </si>
  <si>
    <t>064 - Newly built or upgraded railways - TEN-T core network</t>
  </si>
  <si>
    <t>065 - Newly built or upgraded railways - TEN-T comprehensive network</t>
  </si>
  <si>
    <t>066 - Other newly or upgraded built railways</t>
  </si>
  <si>
    <t>066bis - Other newly or upgraded built railways – electric/zero emission[15]</t>
  </si>
  <si>
    <t>067 - Reconstructed or modernised railways - TEN-T core network</t>
  </si>
  <si>
    <t>068 - Reconstructed or modernised railways - TEN-T comprehensive network</t>
  </si>
  <si>
    <t xml:space="preserve">069 - Other reconstructed or modernised railways </t>
  </si>
  <si>
    <t>069bis - Other reconstructed or modernised railways – electric/zero emission (see footnote 15)</t>
  </si>
  <si>
    <t xml:space="preserve">070 - Digitalisation of transport: rail </t>
  </si>
  <si>
    <t>071 - European Rail Traffic Management System (ERTMS)</t>
  </si>
  <si>
    <t>072 - Mobile rail assets</t>
  </si>
  <si>
    <t>072bis - Mobile zero emission/electric powered [16] rail assets</t>
  </si>
  <si>
    <t>073 - Clean urban transport infrastructure[17]</t>
  </si>
  <si>
    <t xml:space="preserve">074 - Clean urban transport rolling stock[18] </t>
  </si>
  <si>
    <t>075 - Cycling infrastructure</t>
  </si>
  <si>
    <t xml:space="preserve">076 - Digitalisation of urban transport </t>
  </si>
  <si>
    <t>076bis - Digitalisation of transport when dedicated in part to GHG emissions reduction: urban transport</t>
  </si>
  <si>
    <t>077 - Alternative fuels infrastructure[19]</t>
  </si>
  <si>
    <t xml:space="preserve">078 - Multimodal transport (TEN-T) </t>
  </si>
  <si>
    <t xml:space="preserve">079 - Multimodal transport (not urban) </t>
  </si>
  <si>
    <t xml:space="preserve">080 - Seaports (TEN-T) </t>
  </si>
  <si>
    <t>080bis - Seaports (TEN-T) excluding facilities dedicated to transport of fossil fuels</t>
  </si>
  <si>
    <t xml:space="preserve">081 - Other seaports </t>
  </si>
  <si>
    <t>081bis - Other seaports excluding facilities dedicated to transport of fossil fuels</t>
  </si>
  <si>
    <t xml:space="preserve">082 - Inland waterways and ports (TEN-T) </t>
  </si>
  <si>
    <t>082bis - Inland waterways and ports (TEN-T) excluding facilities dedicated to transport of fossil fuels</t>
  </si>
  <si>
    <t xml:space="preserve">083 - Inland waterways and ports (regional and local) </t>
  </si>
  <si>
    <t>083bis0 - Inland waterways and ports (regional and local) excluding facilities dedicated to transport of fossil fuels</t>
  </si>
  <si>
    <t>083bis1 - Security, safety and air traffic management systems, for existing airports</t>
  </si>
  <si>
    <t xml:space="preserve">084 - Digitising transport: other transport modes </t>
  </si>
  <si>
    <t>084bis - Digitising transport when dedicated in part to GHG emissions reduction: other transport modes</t>
  </si>
  <si>
    <t>085 - Infrastructure for early childhood education and care</t>
  </si>
  <si>
    <t>086 - Infrastructure for primary and secondary education</t>
  </si>
  <si>
    <t>087 - Infrastructure for tertiary education</t>
  </si>
  <si>
    <t>088 - Infrastructure for vocational education and training and adult learning</t>
  </si>
  <si>
    <t>089 - Housing infrastructure for migrants, refugees and persons under or applying for international protection</t>
  </si>
  <si>
    <t>090 - Housing infrastructure (other than for migrants, refugees and persons under or applying for international protection)</t>
  </si>
  <si>
    <t>091 - Other social infrastructure contributing to social inclusion in the community</t>
  </si>
  <si>
    <t>092 - Health infrastructure</t>
  </si>
  <si>
    <t>093 - Health equipment</t>
  </si>
  <si>
    <t>094 - Health mobile assets</t>
  </si>
  <si>
    <t>095 - Digitalisation in health care</t>
  </si>
  <si>
    <t>096 - Temporary reception infrastructure for migrants, refugees and persons under or applying for international protection</t>
  </si>
  <si>
    <t>097 - Measures to improve access to employment</t>
  </si>
  <si>
    <t>098 - Measures to promote access to employment of long-term unemployed</t>
  </si>
  <si>
    <t>099 - Specific support for youth employment and socio-economic integration of young people</t>
  </si>
  <si>
    <t>100 - Support for self-employment and business start-up</t>
  </si>
  <si>
    <t>101 - Support for social economy and social enterprises</t>
  </si>
  <si>
    <t>102 - Measures to modernise and strengthen labour market institutions and services to assess and anticipate skills needs and to ensure timely and tailor-made assistance</t>
  </si>
  <si>
    <t>103 - Support for labour market matching and transitions</t>
  </si>
  <si>
    <t>104 - Support for labour mobility</t>
  </si>
  <si>
    <t>105 - Measures to promote women’s labour market participation and reducing gender-based segregation in the labour market</t>
  </si>
  <si>
    <t>106 - Measures promoting work-life balance, including access to childcare and care for dependent persons</t>
  </si>
  <si>
    <t>107 - Measures for a healthy and well–adapted working environment addressing health risks, including promotion of physical activity</t>
  </si>
  <si>
    <t>108 - Support for the development of digital skills</t>
  </si>
  <si>
    <t>109 - Support for adaptation of workers, enterprises and entrepreneurs to change</t>
  </si>
  <si>
    <t>110 - Measures encouraging active and healthy ageing</t>
  </si>
  <si>
    <t>111 - Support for early childhood education and care (excluding infrastructure)</t>
  </si>
  <si>
    <t>112 - Support for primary to secondary education (excluding infrastructure)</t>
  </si>
  <si>
    <t>113 - Support for tertiary education (excluding infrastructure)</t>
  </si>
  <si>
    <t>114 - Support for adult education (excluding infrastructure)</t>
  </si>
  <si>
    <t>115 - Measures to promote equal opportunities and active participation in society</t>
  </si>
  <si>
    <t>116 - Pathways to integration and re-entry into employment for disadvantaged people</t>
  </si>
  <si>
    <t>117 - Measures to improve access of marginalised groups such as the Roma to education, employment and to promote their social inclusion</t>
  </si>
  <si>
    <t>118 - Support to the civil society working with marginalised communities such as the Roma</t>
  </si>
  <si>
    <t>119 - Specific actions to increase participation of third-country nationals in employment</t>
  </si>
  <si>
    <t>120 - Measures for the social integration of third-country nationals</t>
  </si>
  <si>
    <t>121 - Measures to enhancing the equal and timely access to quality, sustainable and affordable services</t>
  </si>
  <si>
    <t>122 - Measures to enhancing the delivery of family and community-based care services</t>
  </si>
  <si>
    <t>123 - Measures to improve the accessibility, effectiveness and resilience of healthcare systems (excluding infrastructure)</t>
  </si>
  <si>
    <t>124 - Measures to improve access to long-term care (excluding infrastructure)</t>
  </si>
  <si>
    <t>125 - Measures to modernise social protection systems, including promoting access to social protection</t>
  </si>
  <si>
    <t>126 - Promoting social integration of people at risk of poverty or social exclusion, including the most deprived and children</t>
  </si>
  <si>
    <t>127 - Addressing material deprivation through food and/or material assistance to the most deprived, including accompanying measures</t>
  </si>
  <si>
    <t>128 - Protection, development and promotion of public tourism assets and tourism services</t>
  </si>
  <si>
    <t>129 - Protection, development and promotion of cultural heritage and cultural services</t>
  </si>
  <si>
    <t>130 - Protection, development and promotion of natural heritage and eco-tourism other than Natura 2000 sites</t>
  </si>
  <si>
    <t>131 - Physical regeneration and security of public spaces</t>
  </si>
  <si>
    <t>131 bis - Territorial development initiatives, including preparation of territorial strategies</t>
  </si>
  <si>
    <t>132 - Improve the capacity of programme authorities and bodies linked to the implementation of the Funds</t>
  </si>
  <si>
    <t>133 - Enhancing cooperation with partners both within and outside the Member State</t>
  </si>
  <si>
    <t>134 - Cross-financing under the ERDF (support to ESF-type actions necessary for the implementation of the ERDF part of the operation and directly linked to it)</t>
  </si>
  <si>
    <t>135 - Enhancing institutional capacity of public authorities and stakeholders to implement territorial cooperation projects and initiatives in a cross-border, transnational, maritime and inter-regional context</t>
  </si>
  <si>
    <t>135 bis - Interreg: border crossing management and mobility and migration management</t>
  </si>
  <si>
    <t>136 - Outermost regions: compensation of any additional costs due to accessibility deficit and territorial fragmentation</t>
  </si>
  <si>
    <t>137 - Outermost regions: specific action to compensate additional costs due to size market factors</t>
  </si>
  <si>
    <t>138 - Outermost regions: support to compensate additional costs due to climate conditions and relief difficulties</t>
  </si>
  <si>
    <t>139 - Outermost regions: airports</t>
  </si>
  <si>
    <t>140 - Information and communication</t>
  </si>
  <si>
    <t>141 - Preparation, implementation, monitoring and control</t>
  </si>
  <si>
    <t>142 - Evaluation and studies, data collection</t>
  </si>
  <si>
    <t>143 - Reinforcement of the capacity of Member State authorities, beneficiaries and relevant partners</t>
  </si>
  <si>
    <t>01 - Contributing to green skills and jobs and the green economy</t>
  </si>
  <si>
    <t>Table 4a. Investment baseline - Input of COFOG Level II items</t>
  </si>
  <si>
    <t>Table 4b. Investment baseline - Display of COFOG Level I items</t>
  </si>
  <si>
    <t>Green and digital objectives</t>
  </si>
  <si>
    <t>Please fill in the green cells (mn EUR) and give a brief description of the expenditure financed through RRF grants affecting the COFOG level II items.
Fill in only the rows that will be affected by expenditure financed through RRF grants in 2020-2026.</t>
  </si>
  <si>
    <r>
      <t xml:space="preserve">Growth-enhancing expenditure affected by expenditure financed through RRF grants, classification of the functions of government (COFOG), reference level for 2017-2019 and expenditure in 2020-2026
</t>
    </r>
    <r>
      <rPr>
        <i/>
        <sz val="12"/>
        <color theme="1"/>
        <rFont val="Times New Roman"/>
        <family val="1"/>
      </rPr>
      <t>(mn EUR)</t>
    </r>
  </si>
  <si>
    <t>Verification mechanism</t>
  </si>
  <si>
    <t>Is this a 
sub-measure for green and digital tagging?
(Yes or leave empty)</t>
  </si>
  <si>
    <t>Economic, institutional and social resilience (2.3)</t>
  </si>
  <si>
    <t>Please provide an overview of the relevant milestones and targets. For milestones, please indicate the qualitative criteria it will be measured against (specific dispositions of a legislation, etc.). For targets, please specify the quantitative indicators it will be measured agaisnt (unit of mesure, baseline, goal). Under data source/methodology, please detail the database or origin of the information that will be used to measure the achievement of the milestone/target, as well as the national authority that will be responsible for implementing and reporting on implementation. Finally, under verification mechanism, please detail how the achievement of the milestone/target will be objectively demonstrated and verified (publication of the legislation in the official journal, call for tender publication, physical location of renovated infrastructure etc.).</t>
  </si>
  <si>
    <t xml:space="preserve">Table to be filled in with the estimates of expected costs in EUR in current prices. This table should provide a summary of the key information on costing for each reform/investment. Additional, more detailed information should be submitted separately. “Estimated costs”: Please note that only the costs for which RRF funds are requested should be entered here. “Funding from other sources”: Please state here the source and amount in cases, in which the same reform/investment or a reform/investment that is closely linked receives or is expected to receive funds from other sources (which should not cover the same cost). “Methodology used and description of the costs”: Please describe briefly the methodology and mention the main cost drivers.  “Source of methodology” (if any): Please provide references to the methodology and data sources that you used. “Specify source” and “Possible reference to past EU programs” (under comparative costing data): Please mention past investment/reform projects that are benchmarks for the cost estimate and the source of the costs for these projects. “Independent validation” (if any): Please provide the name of the validating organisation/ agency, and a reference to the validation document. </t>
  </si>
  <si>
    <t>General Remarks</t>
  </si>
  <si>
    <t>It is therefore important to follow the instructions to avoid sending invalid (unstructured) information.</t>
  </si>
  <si>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component </t>
    </r>
    <r>
      <rPr>
        <sz val="11"/>
        <color theme="1"/>
        <rFont val="Calibri"/>
        <family val="2"/>
        <scheme val="minor"/>
      </rPr>
      <t>used only in sheet "T3b Impact (quantitative)</t>
    </r>
  </si>
  <si>
    <t xml:space="preserve"> "Components" sheet</t>
  </si>
  <si>
    <t>"Measures" sheet</t>
  </si>
  <si>
    <r>
      <t xml:space="preserve">The  </t>
    </r>
    <r>
      <rPr>
        <b/>
        <sz val="11"/>
        <color theme="1"/>
        <rFont val="Calibri"/>
        <family val="2"/>
        <scheme val="minor"/>
      </rPr>
      <t xml:space="preserve">"Component" and "Measures" </t>
    </r>
    <r>
      <rPr>
        <b/>
        <sz val="11"/>
        <color rgb="FFFF0000"/>
        <rFont val="Calibri"/>
        <family val="2"/>
        <scheme val="minor"/>
      </rPr>
      <t>sheets should be filled in first</t>
    </r>
    <r>
      <rPr>
        <b/>
        <sz val="11"/>
        <color theme="1"/>
        <rFont val="Calibri"/>
        <family val="2"/>
        <scheme val="minor"/>
      </rPr>
      <t xml:space="preserve"> </t>
    </r>
    <r>
      <rPr>
        <sz val="11"/>
        <color theme="1"/>
        <rFont val="Calibri"/>
        <family val="2"/>
        <scheme val="minor"/>
      </rPr>
      <t>as they are referenced in the T1-&gt;T4 sheets</t>
    </r>
  </si>
  <si>
    <r>
      <t xml:space="preserve">This sheet has a separate sequential number/id per measure and should </t>
    </r>
    <r>
      <rPr>
        <b/>
        <sz val="11"/>
        <color theme="1"/>
        <rFont val="Calibri"/>
        <family val="2"/>
        <scheme val="minor"/>
      </rPr>
      <t>reference Components via the drop-down list</t>
    </r>
    <r>
      <rPr>
        <sz val="11"/>
        <color theme="1"/>
        <rFont val="Calibri"/>
        <family val="2"/>
        <scheme val="minor"/>
      </rPr>
      <t xml:space="preserve">, </t>
    </r>
    <r>
      <rPr>
        <b/>
        <sz val="11"/>
        <color rgb="FFFF0000"/>
        <rFont val="Calibri"/>
        <family val="2"/>
        <scheme val="minor"/>
      </rPr>
      <t>not via information copied from other sources</t>
    </r>
    <r>
      <rPr>
        <b/>
        <sz val="11"/>
        <color theme="1"/>
        <rFont val="Calibri"/>
        <family val="2"/>
        <scheme val="minor"/>
      </rPr>
      <t>.</t>
    </r>
    <r>
      <rPr>
        <sz val="11"/>
        <color theme="1"/>
        <rFont val="Calibri"/>
        <family val="2"/>
        <scheme val="minor"/>
      </rPr>
      <t xml:space="preserve"> </t>
    </r>
  </si>
  <si>
    <t>This sheet only contains 2 colums : one with a sequential number/id per component and a short name for the component (free text)</t>
  </si>
  <si>
    <t>Sheets T1-&gt;T4</t>
  </si>
  <si>
    <t>This sheet should be filled in first, as it is used by the Measures sheet. Examples should be deleted.</t>
  </si>
  <si>
    <r>
      <t xml:space="preserve">Each of these tabs contains a sequence number as well </t>
    </r>
    <r>
      <rPr>
        <b/>
        <sz val="11"/>
        <color theme="1"/>
        <rFont val="Calibri"/>
        <family val="2"/>
        <scheme val="minor"/>
      </rPr>
      <t xml:space="preserve">as a drop-down list for Related Measures </t>
    </r>
    <r>
      <rPr>
        <sz val="11"/>
        <color theme="1"/>
        <rFont val="Calibri"/>
        <family val="2"/>
        <scheme val="minor"/>
      </rPr>
      <t>which is concatenation of the Component and the Measure</t>
    </r>
  </si>
  <si>
    <r>
      <t xml:space="preserve">Sheets T1 -&gt; T4 contain </t>
    </r>
    <r>
      <rPr>
        <b/>
        <sz val="11"/>
        <color theme="1"/>
        <rFont val="Calibri"/>
        <family val="2"/>
        <scheme val="minor"/>
      </rPr>
      <t>specific guidance</t>
    </r>
    <r>
      <rPr>
        <sz val="11"/>
        <color theme="1"/>
        <rFont val="Calibri"/>
        <family val="2"/>
        <scheme val="minor"/>
      </rPr>
      <t xml:space="preserve">  as well as examples which should be deleted</t>
    </r>
  </si>
  <si>
    <r>
      <rPr>
        <b/>
        <sz val="11"/>
        <color theme="1"/>
        <rFont val="Calibri"/>
        <family val="2"/>
        <scheme val="minor"/>
      </rPr>
      <t xml:space="preserve">It is mandatory to use this drop-down list </t>
    </r>
    <r>
      <rPr>
        <sz val="11"/>
        <color theme="1"/>
        <rFont val="Calibri"/>
        <family val="2"/>
        <scheme val="minor"/>
      </rPr>
      <t>in the sheets T1-&gt;T4</t>
    </r>
  </si>
  <si>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Measure </t>
    </r>
    <r>
      <rPr>
        <sz val="11"/>
        <color theme="1"/>
        <rFont val="Calibri"/>
        <family val="2"/>
        <scheme val="minor"/>
      </rPr>
      <t>used only in sheet "T3b Impact (quantitative)</t>
    </r>
  </si>
  <si>
    <r>
      <t xml:space="preserve">Sheet "T2 Green Digital &amp; costs" is very wide and has a </t>
    </r>
    <r>
      <rPr>
        <b/>
        <sz val="11"/>
        <color theme="1"/>
        <rFont val="Calibri"/>
        <family val="2"/>
        <scheme val="minor"/>
      </rPr>
      <t>dedicated part on Green &amp; Digital between colums Z and AF</t>
    </r>
    <r>
      <rPr>
        <sz val="11"/>
        <color theme="1"/>
        <rFont val="Calibri"/>
        <family val="2"/>
        <scheme val="minor"/>
      </rPr>
      <t>. This section should be based on the Related Measures encoded in column B. Colums AE and AF are calculated based on a formula and do not require any encoding</t>
    </r>
  </si>
  <si>
    <r>
      <t xml:space="preserve">Sheet "T4b Investment baseline Display" </t>
    </r>
    <r>
      <rPr>
        <b/>
        <sz val="11"/>
        <color theme="1"/>
        <rFont val="Calibri"/>
        <family val="2"/>
        <scheme val="minor"/>
      </rPr>
      <t xml:space="preserve">does not require any encoding </t>
    </r>
    <r>
      <rPr>
        <sz val="11"/>
        <color theme="1"/>
        <rFont val="Calibri"/>
        <family val="2"/>
        <scheme val="minor"/>
      </rPr>
      <t>and it's purpose is to visualize what is encoded in Sheet "T4a - Investment baseline input"</t>
    </r>
  </si>
  <si>
    <t>Component</t>
  </si>
  <si>
    <r>
      <t xml:space="preserve">Sheet </t>
    </r>
    <r>
      <rPr>
        <b/>
        <sz val="11"/>
        <color theme="1"/>
        <rFont val="Calibri"/>
        <family val="2"/>
        <scheme val="minor"/>
      </rPr>
      <t>"T3b Impact (quantitative)"</t>
    </r>
    <r>
      <rPr>
        <sz val="11"/>
        <color theme="1"/>
        <rFont val="Calibri"/>
        <family val="2"/>
        <scheme val="minor"/>
      </rPr>
      <t xml:space="preserve"> contains a specific entry 'Overall plan' which should not be deleted but used.</t>
    </r>
  </si>
  <si>
    <t>In case you need to encode 'sub-measures' for usage in other tabs you are required to encode both a parent measure and sub-measure and flag sub-measures in column E.</t>
  </si>
  <si>
    <t>Table 3b. Impact of the plan (quantitative)</t>
  </si>
  <si>
    <t>Table 3a. Impact of the plan (qualitative)</t>
  </si>
  <si>
    <t>Please indicate if 0%, 40% or 100% of the reform/investment contributes to the objective. For reforms/investments and the climate objective, use the methodology for climate tracking as set out in Annex IIA and justify their choice for each investment and each reform. For reforms/investments related to environmental objectives, use the same methodology. For the digital objective, use the methodology as set out in Annex III. In all cases, please indicate the relevant intervention field for every reform/investment by choosing the most appropriate one, reflecting the nature, focus, objective, or expected outcome of the reform/investment. If several intervention fields can be applied, provide a motivation in the description of the component. As a general rule, a reform/investment should be assigned one intervention field.</t>
  </si>
  <si>
    <t>This purpose of this Excel file provided as annex of the RRF Guidance is to collect so-called "structured data" on the RRF plans in view of future transposition in a web-based application for updates by Member States</t>
  </si>
  <si>
    <t>The short title of each measure is free text in this sheet. Examples should be deleted.</t>
  </si>
  <si>
    <t>Nepravočasna priprava  in izvedba, pomanjkanje kadrov in znanja.</t>
  </si>
  <si>
    <t>Potrebna vključitev kompetentnega kadra z ustreznimi znanji.</t>
  </si>
  <si>
    <t>Tveganje za izvedbo lahko predstavljajo večje spremembe na finančnih trgih, ki bi zaostrovale pogoje za zapiranje finančnih konstrukcij.</t>
  </si>
  <si>
    <t>Tveganje predstavlja nestrinjanje deležnikov glede sprememb zakonodaje.</t>
  </si>
  <si>
    <t>Izdane vse odločbe o izboru in podpisane pogodbe.</t>
  </si>
  <si>
    <t>Splošno</t>
  </si>
  <si>
    <t>Krepitev distribucijskega omrežja električne energije</t>
  </si>
  <si>
    <t xml:space="preserve">Produktivnejše gospodarstvo za digitalni in zeleni prehod </t>
  </si>
  <si>
    <t>Podpora prožnejšim načinom organizacije dela</t>
  </si>
  <si>
    <t>Uvajanje prožnejših načinov dela, prilagojenih potrebam invalidov, v invalidskih podjetjih in zaposlitvenih centrih</t>
  </si>
  <si>
    <t>Krepitev trajnostnega razvoja turizma</t>
  </si>
  <si>
    <t>Hitrejši vstop mladih na trg dela</t>
  </si>
  <si>
    <t>Usposabljanje in izobraževanje zaposlenih</t>
  </si>
  <si>
    <t xml:space="preserve">Trajnostni razvoj slovenske nastanitvene turistične ponudbe za dvig dodane vrednosti turizma </t>
  </si>
  <si>
    <t xml:space="preserve">Trajnostni razvoj javne in skupne turistične infrastrukture in naravnih znamenitosti v turističnih destinacijah </t>
  </si>
  <si>
    <t xml:space="preserve">Trajnostna obnova in oživljanje kulturne dediščine in javne kulturne infrastrukture ter vključevanje kulturnih doživetij v slovenski turizem  </t>
  </si>
  <si>
    <t>Prenova vzgojno izobraževalnega sistema za zeleni in digitalni prehod</t>
  </si>
  <si>
    <t>Reforma visokega šolstva za zelen in odporen prehod v Družbo 5.0 (sistem, ki je odziven na potrebe iz okolja in ustvarja visokokvalificirano delovno silo za poklice prihodnosti)</t>
  </si>
  <si>
    <t>Modernizacija srednjega poklicnega in strokovnega izobraževanja vključno z vajeništvom, prenova višješolskih študijskih programov ter vzpostavitev digitalno podprtih učnih mest</t>
  </si>
  <si>
    <t>Strategija za ozelenitev izobraževalne in raziskovalne infrastrukture v Sloveniji</t>
  </si>
  <si>
    <t>Celovita transformacija (trajnost in odpornost) zelenega in digitalnega izobraževanja</t>
  </si>
  <si>
    <t>Izvajanje pilotnih projektov, katerih rezultati bodo podlaga za pripravo izhodišč za reformo visokega šolstva za zelen in odporen prehod v Družbo 5.0</t>
  </si>
  <si>
    <t>Krepitev sodelovanja med izobraževalnim sistemom in trgom dela</t>
  </si>
  <si>
    <t>Ozelenitev izobraževalne infrastrukture v Sloveniji</t>
  </si>
  <si>
    <t>Reforma zdravstvenega sistema</t>
  </si>
  <si>
    <t>Krepitev kompetenc kadrov v zdravstvu za zagotavljanje kakovosti oskrbe</t>
  </si>
  <si>
    <t>Digitalna preobrazba zdravstva</t>
  </si>
  <si>
    <t>Legenda:</t>
  </si>
  <si>
    <t>C1 = ZELENI PREHOD</t>
  </si>
  <si>
    <t>C2 = DIGITALNA PREOBRAZBA</t>
  </si>
  <si>
    <t>C3 = PAMETNA, TRAJNOSTNA IN VKLJUČUJOČA RAST</t>
  </si>
  <si>
    <t>C4 = ZDRAVSTVO IN SOCIALNA VARNOST</t>
  </si>
  <si>
    <t>C1 K5:  Krožno gospodarstvo – učinkovita raba virov</t>
  </si>
  <si>
    <t>C1 K1: Obnovljivi viri energije in učinkovita raba energije</t>
  </si>
  <si>
    <t>C1 K2: Trajnostna prenova stavb</t>
  </si>
  <si>
    <t xml:space="preserve">C1 K3: Čisto in varno okolje </t>
  </si>
  <si>
    <t>C1 K4: Trajnostna mobilnost</t>
  </si>
  <si>
    <t>C2 K2: Digitalna preobrazba javnega sektorja in javne uprave</t>
  </si>
  <si>
    <t>C2 K1: Digitalna preobrazba gospodarstva</t>
  </si>
  <si>
    <t>C3 K1: RRI – Raziskave, razvoj in inovacije</t>
  </si>
  <si>
    <t xml:space="preserve">C3 K2: Dvig produktivnosti, prijazno poslovno okolje za investitorje </t>
  </si>
  <si>
    <t xml:space="preserve">C3 K3: Trg dela – ukrepi za zmanjševanje posledic negativnih strukturnih trendov </t>
  </si>
  <si>
    <t xml:space="preserve">C3 K4: Preoblikovanje slovenskega turizma ter investicije v infrastrukturo na področju turizma in kulturne dediščine </t>
  </si>
  <si>
    <t>C3 K5: Krepitev kompetenc, zlasti digitalnih in tistih, ki jih zahtevajo poklici prihodnosti</t>
  </si>
  <si>
    <t>C3 K6: Učinkovite javne institucije</t>
  </si>
  <si>
    <t>C4 K1: Zdravstvo</t>
  </si>
  <si>
    <t>C4 K2: Socialna varnost in dolgotrajna oskrba</t>
  </si>
  <si>
    <t>C4 K3: Stanovanjska politika</t>
  </si>
  <si>
    <t xml:space="preserve">Časovni zamik pri izboru projektov za sofinanciranje </t>
  </si>
  <si>
    <t>Poročila o zaključenih investicijah</t>
  </si>
  <si>
    <t>Pravočasna pripava in izvedba naložb (pridobitev vseh soglasij in dovoljenj)</t>
  </si>
  <si>
    <t>časovni zamik pri sprejetju dokumenta</t>
  </si>
  <si>
    <t>časovni zamik pri izvedbi zaradi tehnoloških neznank</t>
  </si>
  <si>
    <t>Vzpostavitev testnega laboratorija za preverjanje in testiranje tehnoloških rešitev za energetsko učinkovitost</t>
  </si>
  <si>
    <t>Časovni zamik pri izvedbi projekta</t>
  </si>
  <si>
    <t>časovni zami pri izvedbi</t>
  </si>
  <si>
    <t>Sklep Vlade RS</t>
  </si>
  <si>
    <t>Tveganje časovne priprave in sprejetje ustrezne regulative</t>
  </si>
  <si>
    <t>Časovna izvedbe večjih projektov, neuspešna izvedbe javnih razpisov</t>
  </si>
  <si>
    <t>Poročilo o izvedenih investicijah</t>
  </si>
  <si>
    <t>pravočasna priprava zakonodajnega predloga in njegov sprejem</t>
  </si>
  <si>
    <t>Zamude pri oddaji gradbenih del za nadgradnjo železniških postaj.</t>
  </si>
  <si>
    <t>Zamude pri oddaji gradbenih del za nadgradnjo železniških prog.</t>
  </si>
  <si>
    <t>Potrdilo o prevzemu del za vse železniške odseke.</t>
  </si>
  <si>
    <t>Zamude pri izvedbi investicije</t>
  </si>
  <si>
    <t>DARS</t>
  </si>
  <si>
    <t>Potrdilo o izvedbi del</t>
  </si>
  <si>
    <t>C1 K1: Obnovljivi viri energije in učinkovita raba energije - Krepitev distribucijskega omrežja električne energije</t>
  </si>
  <si>
    <t>Splošno - Overall impact of the plan</t>
  </si>
  <si>
    <t>C3 K5: Krepitev kompetenc, zlasti digitalnih in tistih, ki jih zahtevajo poklici prihodnosti - Prenova vzgojno izobraževalnega sistema za zeleni in digitalni prehod</t>
  </si>
  <si>
    <t>C3 K5: Krepitev kompetenc, zlasti digitalnih in tistih, ki jih zahtevajo poklici prihodnosti - Modernizacija srednjega poklicnega in strokovnega izobraževanja vključno z vajeništvom, prenova višješolskih študijskih programov ter vzpostavitev digitalno podprtih učnih mest</t>
  </si>
  <si>
    <t>C3 K5: Krepitev kompetenc, zlasti digitalnih in tistih, ki jih zahtevajo poklici prihodnosti - Krepitev sodelovanja med izobraževalnim sistemom in trgom dela</t>
  </si>
  <si>
    <t>C3 K5: Krepitev kompetenc, zlasti digitalnih in tistih, ki jih zahtevajo poklici prihodnosti - Ozelenitev izobraževalne infrastrukture v Sloveniji</t>
  </si>
  <si>
    <t>C4 K1: Zdravstvo - Krepitev kompetenc kadrov v zdravstvu za zagotavljanje kakovosti oskrbe</t>
  </si>
  <si>
    <t>C4 K1: Zdravstvo - Digitalna preobrazba zdravstva</t>
  </si>
  <si>
    <t>Tveganje izvedljivosti reforme je minimalno, saj reforma predvideva oblikovanje podlag in programov širše narave in ki izhajajo tudi iz drugih zakonskih, podzakonskih in mednarodnih obveznosti.</t>
  </si>
  <si>
    <t>Časovno in tehnično tveganje za izvedbo sta minimalni, saj bodo roki in postopki za izvedbo ključni pri izbiri izvajalca, izbrani izvajalec pa bo k časovno in tehnično ustrezni izvedbi zavezan s pogodbo.</t>
  </si>
  <si>
    <t>Medresorsko usklajevanje</t>
  </si>
  <si>
    <t>Preseženi terminski in finančni plan</t>
  </si>
  <si>
    <t>Politična nestabilnost, pripravljenost sodelovanja sektorjev</t>
  </si>
  <si>
    <t xml:space="preserve">Kadrovske in prostorske omejitve </t>
  </si>
  <si>
    <t xml:space="preserve">Medresorska neusklajenost, kadrovske omejitve, nasprotovanje spremembam ustaljenega načina postopanja </t>
  </si>
  <si>
    <t>Podaljšano usklajevanje z deležniki, dolg postopek vladnega usklajevanja</t>
  </si>
  <si>
    <t>Zamude pri izvedbi javnih naročil, tehnični izvedbi, pomanjkanje kadrovskih virov</t>
  </si>
  <si>
    <t>Zamude pri izvedbi javnih naročil, razvoju storitev in postopkih nameščanja. Pomanjkanje kadrovskih virov.</t>
  </si>
  <si>
    <t xml:space="preserve">Evidenca aktivnih uporabnikov </t>
  </si>
  <si>
    <t>Objava v Uradnem listu RS</t>
  </si>
  <si>
    <t>Ni tveganj.</t>
  </si>
  <si>
    <t>Podpora investicijam za večjo produktivnost, konkurenčnost, odpornost in dekarbonizacijo gospodarstva ter za ohranjanje in nastajanje delovnih mest</t>
  </si>
  <si>
    <t>Zagotavljanje inovativnih ekosistemov ekonomsko-poslovne infrastrukture</t>
  </si>
  <si>
    <t>C3 K3: Trg dela – ukrepi za zmanjševanje posledic negativnih strukturnih trendov  - Uvajanje prožnejših načinov dela, prilagojenih potrebam invalidov, v invalidskih podjetjih in zaposlitvenih centrih</t>
  </si>
  <si>
    <t>C3 K3: Trg dela – ukrepi za zmanjševanje posledic negativnih strukturnih trendov  - Hitrejši vstop mladih na trg dela</t>
  </si>
  <si>
    <t>C3 K3: Trg dela – ukrepi za zmanjševanje posledic negativnih strukturnih trendov  - Usposabljanje in izobraževanje zaposlenih</t>
  </si>
  <si>
    <t>C3 K3: Trg dela – ukrepi za zmanjševanje posledic negativnih strukturnih trendov  - Podpora prožnejšim načinom organizacije dela</t>
  </si>
  <si>
    <t>Tveganja povezana s podaljševanjem ukrepov zaradi COVID-19. Naslovljena bodo v okviru interventne zakonodaje. Nezmožnost ali nezainteresiranost za sodelovanje pri različnih deležnikih na trgu dela. Tveganja za izvedbo bomo zniževali z zagotovitvijo ustrezne informiranosti in aktivnega vključevanja različnih deležnikov pri načrtovanju izvedbe. Neuspešna izvedba postopkov izbora zunanjih izvajalcev (neizpolnjevanje pogojev izvajalcev, nezanimanje potencialnih izvajalcev ipd.). Strategije reševanja: izvajalec javnega naročila predhodno objavi najavo javno naročila. Časovne zamude oz. zamik izvajanja: zamude pri pogajanjih s socialnimi partnerji, zamude pri angažiranju izvajalskih institucij ali zunanjih izvajalcev. Strategije reševanja: zgodnje vključevanje deležnikov v pripravo rešitev; določanje realnih rokov za izvedbo aktivnosti.</t>
  </si>
  <si>
    <t>Zamude pri izvedbi postopkov javnih naročil. Z namenom zniževanja tveganj bodo v pripravo in izvedbo aktivnosti vključeni ustrezno usposobljeni kadri.</t>
  </si>
  <si>
    <t>(Ne)pripravljenost delodajalcev za  novo zaposlovanje za nedoločen čas v času nepredvidljivih okoliščin. Omenjeno bomo reševali z intenzivno promocijo in strokovno pomočjo delodajalcem.</t>
  </si>
  <si>
    <t>C3 K4: Preoblikovanje slovenskega turizma ter investicije v infrastrukturo na področju turizma in kulturne dediščine  - Krepitev trajnostnega razvoja turizma</t>
  </si>
  <si>
    <t xml:space="preserve">C3 K4: Preoblikovanje slovenskega turizma ter investicije v infrastrukturo na področju turizma in kulturne dediščine  - Trajnostni razvoj slovenske nastanitvene turistične ponudbe za dvig dodane vrednosti turizma </t>
  </si>
  <si>
    <t xml:space="preserve">C3 K4: Preoblikovanje slovenskega turizma ter investicije v infrastrukturo na področju turizma in kulturne dediščine  - Trajnostni razvoj javne in skupne turistične infrastrukture in naravnih znamenitosti v turističnih destinacijah </t>
  </si>
  <si>
    <t xml:space="preserve">C3 K4: Preoblikovanje slovenskega turizma ter investicije v infrastrukturo na področju turizma in kulturne dediščine  - Trajnostna obnova in oživljanje kulturne dediščine in javne kulturne infrastrukture ter vključevanje kulturnih doživetij v slovenski turizem  </t>
  </si>
  <si>
    <t>Tveganja zamud, ki izhajajo iz izvedbe postopka izbora prejemnikov spodbud</t>
  </si>
  <si>
    <t>Tveganja, povezana z izvedbo projektov (zamude, stečaji, nepredvidena dela)</t>
  </si>
  <si>
    <t>Dokumentacija o izvedbi projektov</t>
  </si>
  <si>
    <t>MK</t>
  </si>
  <si>
    <t>Tveganja povezana z javnimi razpisi (pritožbe neizbranih ponudnikov, idr.)</t>
  </si>
  <si>
    <t>Tveganja, povezana z gradnjo (zamude, stečaji, nepredvidena dela)</t>
  </si>
  <si>
    <t>C3 K5: Krepitev kompetenc, zlasti digitalnih in tistih, ki jih zahtevajo poklici prihodnosti - Reforma visokega šolstva za zelen in odporen prehod v Družbo 5.0 (sistem, ki je odziven na potrebe iz okolja in ustvarja visokokvalificirano delovno silo za poklice prihodnosti)</t>
  </si>
  <si>
    <t>C3 K5: Krepitev kompetenc, zlasti digitalnih in tistih, ki jih zahtevajo poklici prihodnosti - Izvajanje pilotnih projektov, katerih rezultati bodo podlaga za pripravo izhodišč za reformo visokega šolstva za zelen in odporen prehod v Družbo 5.0</t>
  </si>
  <si>
    <t>/</t>
  </si>
  <si>
    <t>Evidenca izdanih potrdil</t>
  </si>
  <si>
    <t>Zamik priprave izhodišč. Tveganja bodo upoštevana in zmanjšana s pravočasno pripravo kvalitetne časovnice in ciljev ter namena, predhodno določenimi izvajalci izhodišč.
Zamik začetka izvajanja pilotnih projektov, ker niso pravočasno pripravljene smernice oziroma pride do zamika pri izvedbi ustreznega poziva za izbiro pilotnih projektov.
Tveganja bodo upoštevana in zmanjšana s pravočasno pripravo kvalitetne časovnice in ciljev, namena smernic, kot tudi pravočasno pripravo poziva, z jasno definiranimi cilji, pogoji in merili, upravičenci in z zagotavljanjem stalnega nadzora za pravočasno ukrepanje.</t>
  </si>
  <si>
    <t>Ministrstvo za izobraževanje, znanost in šport ter izbrani upravičenci / spremljali bomo število mentorjev, ki bodo uspešno končali usposabljanje. Dokazilo za dosežen kazalnik je potrdilo o opravljenem usposabljanju. Vključenega mentorja se  šteje enkrat, ne glede na število vključitev. Vzpostavljen bo ustrezen sistem spremljanja udeležencev.</t>
  </si>
  <si>
    <t>Sodelovanje deležnikov</t>
  </si>
  <si>
    <t>Poročilo o pripravi dokumentacije ter gradbena dovoljenja</t>
  </si>
  <si>
    <t>Potrjene gradbene situacije s prilogami s strani gradbenega nadzora</t>
  </si>
  <si>
    <t>Dostopnost zdravstvenega sistema</t>
  </si>
  <si>
    <t>C4 K1: Zdravstvo - Reforma zdravstvenega sistema</t>
  </si>
  <si>
    <t>Nedelovanje sistema, zamude pri dobavi/implementaciji sistema</t>
  </si>
  <si>
    <t>C4 K1: Zdravstvo - Dostopnost zdravstvenega sistema</t>
  </si>
  <si>
    <t>Neuvedena informacijska podpora, nezagotovljena oprema</t>
  </si>
  <si>
    <t>Časovni zamik pri pridobivanju dokumentacije</t>
  </si>
  <si>
    <t>Tveganja so vezana na javno naročanje, dolžino gradbene sezone, slabo pripravljene projekte,  ipd. Tveganja bodo  zmanjšana s pripravo časovnice in mejnikov ter z zagotavljanjem stalnega nadzora nad doseganjem mejnikov za pravočasno ukrepanje.</t>
  </si>
  <si>
    <t>Končna poročila upravičencev.</t>
  </si>
  <si>
    <t>Tveganja so vezana na potrjevanje novele zakona in potrjevanja zakona v parlamentu.</t>
  </si>
  <si>
    <t>C4 K2: Socialna varnost in dolgotrajna oskrba - Zagotovitev varnega okolja bivanja za osebe, ki so odvisne od pomoči drugih</t>
  </si>
  <si>
    <t xml:space="preserve">C3 K2: Dvig produktivnosti, prijazno poslovno okolje za investitorje  - Produktivnejše gospodarstvo za digitalni in zeleni prehod </t>
  </si>
  <si>
    <t>C3 K2: Dvig produktivnosti, prijazno poslovno okolje za investitorje  - Podpora investicijam za večjo produktivnost, konkurenčnost, odpornost in dekarbonizacijo gospodarstva ter za ohranjanje in nastajanje delovnih mest</t>
  </si>
  <si>
    <t>C3 K2: Dvig produktivnosti, prijazno poslovno okolje za investitorje  - Zagotavljanje inovativnih ekosistemov ekonomsko-poslovne infrastrukture</t>
  </si>
  <si>
    <t>Odpravljanje administrativnih ovir</t>
  </si>
  <si>
    <t>Moderen in odporen javni sektor</t>
  </si>
  <si>
    <t>Ustvarjanje sistemskih pogojev za rast investicij</t>
  </si>
  <si>
    <t>C3 K6: Učinkovite javne institucije - Odpravljanje administrativnih ovir</t>
  </si>
  <si>
    <t>C3 K6: Učinkovite javne institucije - Moderen in odporen javni sektor</t>
  </si>
  <si>
    <t>C3 K6: Učinkovite javne institucije - Ustvarjanje sistemskih pogojev za rast investicij</t>
  </si>
  <si>
    <t>Realizacija večjih naložb v omejenjem časovnem obdobju</t>
  </si>
  <si>
    <t>Krepitev pripravljenosti in odziva v primeru podnebno pogojenih nesreč</t>
  </si>
  <si>
    <t>Družbena in gospodarska odpornost na podnebno pogojene nesreče v Republiki Sloveniji - SLO SERCID (Social and economic resilience to climate induced disasters)</t>
  </si>
  <si>
    <t>Zmanjševanje poplavne ogroženosti ter zmanjševanje tveganja na druge podnebno pogojene nesreče (plazovi,…)</t>
  </si>
  <si>
    <t>Center za semenarstvo, drevesničarstvo in varstvo gozdov</t>
  </si>
  <si>
    <t>Povečanje učinkovitosti delovanja javnih služb varstva okolja</t>
  </si>
  <si>
    <t>Projekti odvajanja in čiščenja komunalne odpadne vode</t>
  </si>
  <si>
    <t>Projekti oskrbe s pitno vodo</t>
  </si>
  <si>
    <t>C1 K3: Čisto in varno okolje  - Krepitev pripravljenosti in odziva v primeru podnebno pogojenih nesreč</t>
  </si>
  <si>
    <t>C1 K3: Čisto in varno okolje  - Družbena in gospodarska odpornost na podnebno pogojene nesreče v Republiki Sloveniji - SLO SERCID (Social and economic resilience to climate induced disasters)</t>
  </si>
  <si>
    <t>C1 K3: Čisto in varno okolje  - Zmanjševanje poplavne ogroženosti ter zmanjševanje tveganja na druge podnebno pogojene nesreče (plazovi,…)</t>
  </si>
  <si>
    <t>C1 K3: Čisto in varno okolje  - Center za semenarstvo, drevesničarstvo in varstvo gozdov</t>
  </si>
  <si>
    <t>C1 K3: Čisto in varno okolje  - Projekti odvajanja in čiščenja komunalne odpadne vode</t>
  </si>
  <si>
    <t>C1 K3: Čisto in varno okolje  - Projekti oskrbe s pitno vodo</t>
  </si>
  <si>
    <t>Vzpostavitev okvira za trajnostno in zeleno transformacijo</t>
  </si>
  <si>
    <t>Celoviti strateški projekt razogličenja Slovenije preko prehoda v krožno gospodarstvo (CSP KG)</t>
  </si>
  <si>
    <t>C1 K5:  Krožno gospodarstvo – učinkovita raba virov - Vzpostavitev okvira za trajnostno in zeleno transformacijo</t>
  </si>
  <si>
    <t>C1 K5:  Krožno gospodarstvo – učinkovita raba virov - Celoviti strateški projekt razogličenja Slovenije preko prehoda v krožno gospodarstvo (CSP KG)</t>
  </si>
  <si>
    <t>Okrepitev upravljanja digitalne preobrazbe javne uprave</t>
  </si>
  <si>
    <t xml:space="preserve">Vzpostavitev okolja za uporabo e-storitev javne uprave </t>
  </si>
  <si>
    <t>C2 K2: Digitalna preobrazba javnega sektorja in javne uprave - Okrepitev upravljanja digitalne preobrazbe javne uprave</t>
  </si>
  <si>
    <t xml:space="preserve">C2 K2: Digitalna preobrazba javnega sektorja in javne uprave - Vzpostavitev okolja za uporabo e-storitev javne uprave </t>
  </si>
  <si>
    <t>Posodobitev upravnih procesov za uspešno digitalno preobrazbo</t>
  </si>
  <si>
    <t>Vzpostavitev kompetenčnega centra in dvig usposobljenosti zaposlenih v javni upravi</t>
  </si>
  <si>
    <t>Zagotavljanje kibernetske varnosti</t>
  </si>
  <si>
    <t>Prehod v Gigabitno družbo</t>
  </si>
  <si>
    <t>Modernizacija digitalnega okolja javne uprave</t>
  </si>
  <si>
    <t>Gigabitna infrastruktura</t>
  </si>
  <si>
    <t>Krepitev digitalnih znanj in spretnosti javnih uslužbencev</t>
  </si>
  <si>
    <t>Digitalizacija notranje varnosti</t>
  </si>
  <si>
    <t>Digitalizacija izobraževanja, znanosti in športa</t>
  </si>
  <si>
    <t>Zeleni slovenski lokacijski okvir</t>
  </si>
  <si>
    <t>Digitalni prehod na področju kmetijstva, prehrane in gozdarstva</t>
  </si>
  <si>
    <t>Digitalizacija na področju kulture</t>
  </si>
  <si>
    <t>Digitalizacija pravosodja</t>
  </si>
  <si>
    <t>C2 K2: Digitalna preobrazba javnega sektorja in javne uprave - Vzpostavitev kompetenčnega centra in dvig usposobljenosti zaposlenih v javni upravi</t>
  </si>
  <si>
    <t>C2 K2: Digitalna preobrazba javnega sektorja in javne uprave - Posodobitev upravnih procesov za uspešno digitalno preobrazbo</t>
  </si>
  <si>
    <t>C2 K2: Digitalna preobrazba javnega sektorja in javne uprave - Prehod v Gigabitno družbo</t>
  </si>
  <si>
    <t>C2 K2: Digitalna preobrazba javnega sektorja in javne uprave - Zagotavljanje kibernetske varnosti</t>
  </si>
  <si>
    <t>C2 K2: Digitalna preobrazba javnega sektorja in javne uprave - Modernizacija digitalnega okolja javne uprave</t>
  </si>
  <si>
    <t>C2 K2: Digitalna preobrazba javnega sektorja in javne uprave - Digitalizacija notranje varnosti</t>
  </si>
  <si>
    <t>C2 K2: Digitalna preobrazba javnega sektorja in javne uprave - Zeleni slovenski lokacijski okvir</t>
  </si>
  <si>
    <t>C2 K2: Digitalna preobrazba javnega sektorja in javne uprave - Digitalni prehod na področju kmetijstva, prehrane in gozdarstva</t>
  </si>
  <si>
    <t>C2 K2: Digitalna preobrazba javnega sektorja in javne uprave - Digitalizacija pravosodja</t>
  </si>
  <si>
    <t>C2 K2: Digitalna preobrazba javnega sektorja in javne uprave - Digitalizacija izobraževanja, znanosti in športa</t>
  </si>
  <si>
    <t>Sofinanciranje raziskovalno inovacijskih projektov v podporo zelenemu prehodu in digitalizaciji</t>
  </si>
  <si>
    <t>C3 K1: RRI – Raziskave, razvoj in inovacije - Sofinanciranje raziskovalno inovacijskih projektov v podporo zelenemu prehodu in digitalizaciji</t>
  </si>
  <si>
    <t>Vzpostavitev Nacionalnega inštituta za hrano kot osrednjega stebra inovacijskega ekosistema v verigah preskrbe s hrano</t>
  </si>
  <si>
    <t>C3 K1: RRI – Raziskave, razvoj in inovacije - Vzpostavitev Nacionalnega inštituta za hrano kot osrednjega stebra inovacijskega ekosistema v verigah preskrbe s hrano</t>
  </si>
  <si>
    <t>Proces medresorskega usklajevanja. Aktivnosti se bomo lotili pravočasno in vključili predvidene interese drugih resorjev.</t>
  </si>
  <si>
    <t>Neustrezno pripravljena dokumentacija s strani podjetij, nepridobitev soglasij pristojnih organov za pridobitev okoljske in gradbene dokumentacije.</t>
  </si>
  <si>
    <t xml:space="preserve">Možni riziki – upravljanje – neustreznost oziroma ne zadostna usposobljenost izvajalcev upravljanja 
Izgradnja EPI – neugodne gospodarske razmere in nenaklonjenost širjenju poslovanja, neustreznost lokacij oz. Nezmožnost širitve
Nezainteresiranost podjetij za širitev 
</t>
  </si>
  <si>
    <t xml:space="preserve">Možni riziki  – neugodne gospodarske razmere, zamiki pri izvajanju, neustrezna izvedba postopkov javnih naročil
</t>
  </si>
  <si>
    <t>Strukturni ukrepi za krepitev (odpornosti) trga dela</t>
  </si>
  <si>
    <t>C3 K3: Trg dela – ukrepi za zmanjševanje posledic negativnih strukturnih trendov  - Strukturni ukrepi za krepitev (odpornosti) trga dela</t>
  </si>
  <si>
    <t>C3 K5: Krepitev kompetenc, zlasti digitalnih in tistih, ki jih zahtevajo poklici prihodnosti - Celovita transformacija (trajnost in odpornost) zelenega in digitalnega izobraževanja</t>
  </si>
  <si>
    <t>Število prenovljenih kurikulov visokošolskih strokovnih programov prve stopnje javnih visokošolskih zavodov</t>
  </si>
  <si>
    <t>Zagotavljanje celostne obravnave oseb, ki potrebujejo višji obseg DO in kompleksnejše storitve s področja zdravstvene nege oziroma kontinuirano zdravstveno nego</t>
  </si>
  <si>
    <t>C4 K2: Socialna varnost in dolgotrajna oskrba - Zagotavljanje celostne obravnave oseb, ki potrebujejo višji obseg DO in kompleksnejše storitve s področja zdravstvene nege oziroma kontinuirano zdravstveno nego</t>
  </si>
  <si>
    <t>Projektna dokumentacija</t>
  </si>
  <si>
    <t>Počasnejše uvajanje novih tehnologij, kar lahko vpliva na doseganje mejnikov – strategija reševanja: povečanje znanja vodstvenih kadrov, povečanje zavedanja o uporabi novih tehnologij, krepitev vloge podpornih okolij, pomanjkanje ustreznega kadra</t>
  </si>
  <si>
    <t>C2 K1: Digitalna preobrazba gospodarstva - Digitalna transformacija gospodarstva (podjetij in industrije)</t>
  </si>
  <si>
    <t xml:space="preserve"> 0 - Overall impact of the plan</t>
  </si>
  <si>
    <t>Povečanje zmogljivosti železniške infrastrukture</t>
  </si>
  <si>
    <t>C1 K4: Trajnostna mobilnost - Povečanje zmogljivosti železniške infrastrukture</t>
  </si>
  <si>
    <t>državni proračun</t>
  </si>
  <si>
    <t>Climate KIC, Obzorje 2020</t>
  </si>
  <si>
    <t xml:space="preserve">Izračun višine sredstev izhaja iz ocene vrednosti posameznih programov v okviru CSP KG, ki ga je v prvi fazi pripravil Climate KiC, pri čemer so upoštevali metodologijo Obzorje 2020. V tem delu gre za podporo krožnim start-upom, krožnim inovacijam v podjetjih (trajnostni poslovni modeli, procesne izboljšave) in verigam vrednosti. </t>
  </si>
  <si>
    <t>Posnetek stanja na terenu (MGRT)</t>
  </si>
  <si>
    <t>stroški priprave digitalne strategije: digitalno strategijo izdela podjetje bodisi na podlagi samoocenitvene matrike, bodisi s pomočjo zunanjega svetovalca. Povprečni strošek svetovalca na dan 1000 EUR. Ob predpostavki, da gre za večje srednje oziroma veliko podjetje, pri katerem se pripravlja digitalna strategija za 5-7 poslovnih funkcij (nabava, prodaja in trženje, logistika, proizvodni proces, finance in računovodstvo, upravljanje s kadri ipd) in ob predpostavki, da sta za pripravo digitalne strategije angažirana vsaj dva zunanja strokovnjaka za obdobje 30 dni, je povprečni strošek zunanjih izvajalcev 60.000 EUR za podjetje. K temu strošku se doda strošek dela zaposlenih v podjetju, ki sodelujejo z zunanjimi izvajalci pri pripravi digitalne strategije, in sicer vsaj 2 zaposlena iz področja razvoja in vsaj 1 tehnični kader. Ob predpostavki uporabe standardne lestvice stroškov na enoto po metodologiji ARRS (urna postavka razvojnika: 21,96 EUR/h in strošek tehničnega kadra 14,64 EUR/h), so povprečni stroški razvojnega dela 2 zaposlenih 10.560 EUR za posamezno poslovno funkcijo za 30 dni, strošek tehničnega dela 1 zaposlenega pa 3.600 EUR za posamezno poslovno funkcijo za 30 dni. Skupni strošek zaposlenih v podjetju za 5 poslovnih funkcij za pripravo strategije je cca 70.000 EUR. Ocenjeni skupni strošek za pripravo digitalne strategije je 130.000 EUR.</t>
  </si>
  <si>
    <t xml:space="preserve">digitalno strategijo izdela podjetje bodisi na podlagi samoocenitvene matrike, bodisi s pomočjo zunanjega svetovalca. Samoocenitvena matrika je javno dostopna na spletni strani Digitalnega inovacijskega stičišča Slovenije (www.dih.si). V primeru zahtevnejše izvedbe digitalne ocene in priprave predloga digitalne strategije, podjetje lahko angažira zunanjega izvajalca. Povprečni strošek zunanjega izvajalca je odvisen od velikosti podjetja in kompleksnosti poslovnih procesov, in sicer v skladu s cenikom svetovanj GZS </t>
  </si>
  <si>
    <t>Stroški razvoja in implementacije: aktivnosti razvoja in implementacije so povezane na eni strani s stroški dela zaposlenih in stroški zunanjih izvajalcev – strokovnjakov za digitalno transformacijo (identifikacijo podatkov, vzpostavitev vhodnih točk in odčitalcev, vzpostavitev sistema za prenos podatkov, AI rešitve za strukturiranje podatkov, blockchain rešitve za sledljivost in hranjenje podatkov, prilagoditev informacijskih rešitev za trg in . Med zunanje ponudnike lahko uvrščamo tudi inovativna podjetja, ki pripravijo digitalno rešitev po meri podjetja. V te stroške prav tako vključujemo stroške razvoja in dviga digitalnih kapacitet zaposlenih, pridobivanja digitalnih kompetenc in veščin. Ob upoštevanju zgoraj navedenih stroškov zunanjih strokovnjakov in stroškov dela zaposlenih, strošek, povezan z razvojem in implementacijo digitalne transformacije lahko ocenjujemo med 40 in 42% celotne vrednosti projekta</t>
  </si>
  <si>
    <t xml:space="preserve"> Ocenjena vrednost je opredeljena na osnovi historičnih podatkov iz preteklih razpisov (Digitalna transformacija MSP, Demo/Piloti II) in se deli v razmerju med zunanjimi ponudniki in zaposlenim razvojnim in tehničnim kadrom v razmerju 50:50. V primeru najnižje vrednosti investicije so ti stroški tako 420.000 EUR (210.000 EUR za zunanje izvajalce, 210.000 EUR za zaposlene v razvoju in tehnični kader, od tega se uveljavlja 15% posrednih stroškov na strošek dela). </t>
  </si>
  <si>
    <t>C2 K2: Digitalna preobrazba javnega sektorja in javne uprave - Gigabitna infrastruktura</t>
  </si>
  <si>
    <t>C2 K2: Digitalna preobrazba javnega sektorja in javne uprave - Digitalizacija na področju kulture</t>
  </si>
  <si>
    <t xml:space="preserve">Vrednosti preteklih projektov MIZŠ - Arnes (Projekt COVID-19 – IKT za VIZ, Projekt e-šolska torba, Projekt IR Optika 1),  projekti MIZŠ (Pametna šola 1 in na podlagi pridobljenih informacij v strokovnem dialogu in prejetih ponudb za projekt Pametna šola 1), zgodovinski podatki za stroške dela (v okviru OP 2014-2020 in izračuni ARRS).
</t>
  </si>
  <si>
    <t>Program SIO-2020 (Projekt COVID-19 – IKT za VIZ, Projekt e-šolska torba), Kohezija - ESS (projekt »Organizacija vodenja in upravljanja s podatki v inovativnih učnih okoljih« (OP 20.00883) – Pametna šola 1), OP 2014-2020 (Vzpostavitev sistema za spremljanje zaposljivosti visokošolskih diplomantov v Sloveniji in posodobitev eVŠ, Javni razpis Spodbujanje izvajanja raziskovalno-razvojnih projektov)</t>
  </si>
  <si>
    <t>Ocena stroškov temelji na že izvedenih projektih oz. na projektih, ki so v razvoju in imajo podobno zasnovo kot predlagana investicija (razvoj, tehnologija, integracije, povezovanje podatkov, procesov)  kamor so vključeni stroški zunanjih izvajalcev, stroški razvojnih nalog, stroški opreme, stroški investicij, stroški informiranja in obveščanja, stroški dela, pavšal za materialne stroške.</t>
  </si>
  <si>
    <t>Vrednost podobnega projekta v okviru EKP 2014-20 (eProstor), s tem, da je projekt vključeval dve področji, zdaj pa se širi na pet področi:  eProstor - http://gu.arhiv-spletisc.gov.si/si/javna_narocila/index.html. Primerjava z zaključenimi in s projekti v teku (IS Okolje, IS IJSVO, Life NarcIS, SINICA Projekt Sinica (gov.si) ). Povezave na druge vire: https://www.gov.si/teme/placni-sistem/ ; https://www.racunovodja.com/clanki.asp?clanek=10052/Podatki_za_obracun_plac_za_december_2019</t>
  </si>
  <si>
    <t>Vrednost podobnega projekta v okviru EKP 2014-20 (eProstor), s tem, da je projekt vključeval dve področji, zdaj pa se širi na pet področi.</t>
  </si>
  <si>
    <t>Program projektov eProstor: https://www.projekt.e-prostor.gov.si/program-projektov/; JN na http://gu.arhiv-spletisc.gov.si/si/javna_narocila/index.html</t>
  </si>
  <si>
    <t>Ocena stroškov temelji na raziskavi trga za razpise, ki so pravkar v teku, na podlagi obstoječih dobav po pogodbah za državno upravo, za sistemsko in namizno računalniško opremo, za licenčno programsko opremo ter na podlagi izkušenj z razvojem sorodnih informacijskih sistemov (stroški opreme, stroški investicij,  stroški dela, stroški zunanjih izvajalcev, stroški izdelave investicijske dokumentacije, analize poslovnih in tehnoloških zahtev, študij, raziskav, vrednotenj, ocen, strokovnih mnenj, stroški informiranja in obveščanja ter posredni stroški). Na eni investiciji ocena temelji na ocenjevanju posamezne faze razvoja inf. sistema v skladu z PRINCEII metodologijo.</t>
  </si>
  <si>
    <t xml:space="preserve">LIFE19 GIE/SI/000161, Reforma kmetijske politike CAP-14-20 </t>
  </si>
  <si>
    <t>Primerjava s projekti v teku e-razpisi, SiGLEDAL, SIGIC, REMK n podobnimi na trgu</t>
  </si>
  <si>
    <t>Vrednost po aktivnostih podobnega projekta eDediščina v okviru EKP 2014-20 (ESRR).
Ocena stroškov projekta e-aArhiv temelji na projektu razvoja državnega e-arhiva e-ARH.si: ESS, ki se je izvajal v obdobju 2016 - 2020 (zaradi COVID-19 podaljšan v 2021). Vključeval je stroške nabave in razvoja programske opreme, nabave strojne opreme, stroške plač (redno zaposlenih in zaposlenih na projektu), stroške službenih potovanj, stroške informiranja in komuniciranja (promocija rezultatov projekta), stroške zunanjih izvajalcev. V novem projektu je planiran nadalnji razvoj obstoječih rešitev in razvoj novih. Ocena stroškov projekta e-Kultura temelji na vrednosti preteklih projektov na MK, SFC, JAK, JSKD, MAO in ostali zavodi na področju ustvarjalnosti,  projekti MK (na podlagi pridobljenih informacij v strokovnem dialogu in prejetih ponudb za projekte e-razpis, REMK), podatki za stroške dela in stroški zunanjih izvajalcev v podobnih projektih (v okviru OP 2014-2020).</t>
  </si>
  <si>
    <t>EKP 2014-20: projekt Celovita informacijska podpora procesom varstva nepremične kulturne dediščine, ki je namenjen posodobitvi registra nepremične in nesnovne kulturne dediščine, vzpostavitvi sistema varstvenih območij dediščine in vzpostavitvi sistema za evidentiranje in spremljanje izvajanja arheoloških raziskav. Vrednost celotnega projekta je 2 mio EUR. Predlagani projekt eDediščina je v segmentu nepremične kulturne dediščine v bistvu nadaljevanje oz. širitev tega projekta. Projekt e-arhiv: 
Projekt razvoja državnega e-arhiva e-ARH.si: ESS, ki se je izvajal v obdobju 2016 - 2020 (zaradi COVID-19 podaljšan v 2021), 4 mio</t>
  </si>
  <si>
    <t>Vrednosti stroškov so bile ocenjene na podlagi že izvedenih postopkov javnega naročanja (predvsem ocenjene vrednosti vezane na izgradnjo informacijskih sistemov in opreme) ali na podlagi izvedenih tržnih raziskav (za ostale stroške, kot so organizacija izobraževanj, promocija). Ocene stroškov dela izhajajo iz opredeljenega plačnega sistema v javni upravi.</t>
  </si>
  <si>
    <t>podatki v okviru postopkov JN predlagateljev projektov in MJU (pri skupnih JN), evidence predlagateljev projektov in splet, kjer je bilo izvedenih večina tržnih raziskav</t>
  </si>
  <si>
    <t>ocena višine javnega sofinaciranja temelji na kombinaciji dosedanjih izkušenj in študije, ki je bila pripravljena za EIB, podatkov iz katastra in razultatov tržnega interesa; 
upravičeni stroški bodo stroški nakupa in gradnje širokopasovne infrastrukture in stroški opreme in drugih opredmetenih osnovnih sredstev</t>
  </si>
  <si>
    <t>ESRR, OP 2007-2013; OP 2014-2020, prednostna naložba 2.1</t>
  </si>
  <si>
    <t xml:space="preserve">1. stroške dela in drugih stroškov, povezanih z delom, ki so nujno potrebni za izvedbo strukturne reforme za okrepitev javnofinančnih vlaganj v RR, izboljšanje upravljanja in učinkovitosti javnih naložb (stroški projektnih zaposlitev za določen čas) 
2. posredne stroške za delovanje in 
3. stroške za evalvacije, organizacijo dogodkov, povezovanja, mreženja, usposabljanja in tesnejšega sodelovanja deležnikov in podpornih mrež ter druge promocijske aktivnosti. 
Stroški dela in posredni stroški znašajo: Javna agencija za raziskovalno dejavnost: Predvidenih je 10 novih projektnih zaposlitev na ARRS za določen čas za čas Q4 2021 do Q3 2026. Zaposlitve se predvidevajo na dveh delovnih mestih in sicer višji svetovalec področja I (4) in področni podsekretar (6). Višji svetovalec področja I (plačni razred 39) znaša 2.775 EUR/osebo/mesec oziroma 33.300 EUR/osebo/leto oziroma 133.180 EUR/leto (4 osebe). Področni podsekretar  (plačni razred 46) znaša 3.615 EUR/osebo/mesec oziroma 43.380 EUR/osebo/leto oziroma 260.280 EUR/leto ( 6 oseb). Na letni ravni znaša strošek dela, vključno s posrednimi stroški 452.480 EUR (2022 do 2025), razen v letu 2026, ko znaša 262.307 EUR. Skupaj: 2.072.227 EUR
Podporno okolje za NKO osebe:  Predvidenih je novih 10 projektnih zaposlitev za določen čas za krepitev podpornega okolja NKO oseb za čas za čas od Q4 2021 do Q3 2026. Vse zaposlitve so predvidene na delovnem mestu podsekretar, ki znaša 3615 EUR/osebo/mesec oziroma 43.380 EUR/osebo/leto oziroma 433.800 EUR/leto. Na letni ravni znaša strošek dela, vključno s posrednimi stroški 498.870 EUR (2022 do 2025), razen v letu 2026, ko znaša 332.580 EUR: Skupaj: 2.328.060 EUR
Javne raziskovalne organizacije: Izvedel se bo javni razpis, izbralo se bo projekte (predvidoma med 7 do 10 projektov, samostojnih prijaviteljev ali v konzorciju). Vseh JRO je 20. Pogodbe o sofinanciranju se bodo podpisale najkasneje do Q1 2022, predvidenih je najmanj 20 zaposlitev za okrepitev podpornega okolja in sicer 6 zaposlitev na delovnem mestu višji svetovalec I (koordinator mednarodnih projektov VIII) in 14 zaposlitev na delovnem mestu podsekretar koordinator mednarodnih projektov IX). Znesek bruto bruto plače za  kooordinator mednarodnih projektov IX znaša 3615 EUR/osebo/mesec oziroma 43.380 EUR/osebo/leto oziroma 607.320 EUR/leto (14 oseb). Znesek bruto bruto plače za Koordinator mednarodnih projektov VIII) znaša 2.775 EUR/osebo/mesec oziroma 33.300 EUR/osebo/leto oziroma 199.880 EUR/leto (6 oseb). Na letni ravni znaša strošek dela vključno s posrednimi stroški 928.155 EUR (2022 do 2025), razen v letu 2026, ko znaša 618.770 EUR. Skupaj 4.331.390 EUR.  
Javna agencija za spodbujanje podjetništva, internacionalizacije, tujih investicij in tehnologije (SPIRIT): Predvidenih je 15 projektnih zaposlitev za čas Q3 2021 do Q3 2026. Zaposlitve se predvidevajo na delovnih mestih višji svetovalec in podsekretar. Višji svetovalec področja I (plačni razred 39) znaša 2.775 EUR/osebo/mesec oziroma 33.300 EUR/osebo/leto oziroma 166.500 EUR/leto (5 oseb). Podsekretar  (plačni razred 46) znaša 3.615 EUR/osebo/mesec oziroma 43.380 EUR/osebo/leto. Planirano oziroma 433.800 EUR/leto (10 oseb). Na letni ravni znaša strošek dela, vključno s posrednimi stroški 690.350 EUR (2022 do 2025), v letu 2021 100.000 EUR in v letu 2026 383.650 EUR. Skupaj: 3.245.050 EUR. 
Stroški dela in posredni stroški (15%): 8.731.677 EUR  (ARRS, podporno okolje mreže NKO za vključevanje v mednarodni prostor, krepitev javnih raziskovalnih organizacij) in 3.245.050 EUR (SPIRIT).            
Stroški za evalvacije, organizacijo dogodkov, povezovanja, mreženja, usposabljanja in tesnejšega sodelovanja deležnikov in podpornih mrež ter druge promocijske aktivnosti
Ostali stroški v okvirni višini 2.339.000 EUR (1.559.000 in 780.000) vključujejo stroške najema prostorov za organizacijo dogodkov, stroške pogostitev, IT in druge tehnične in promocijske podpore izvedbi dogodkov, vzpostavitve spletnih strani, usposabljanj, priprave in izvedbe analiz in evalvacij v okviru krepitve podpornega okolja za spremljanje mednarodnega vključevanja slovenskih prijaviteljev, drugih zunanjih storitev za podporo prijaviteljem ter spremljanja izvajanja oziroma evalvacij izvajalskih agencij ipd.  Podrobnejša opredelitev:
- Stroški mreženja in krepitve sodelovanja izvajalskih agencij: 200.000 EUR (4 skupni dogodki, 1 dogodek/leto v obdobju od 2022 do 2026 v višini 50.000 EUR) 
- Stroški mreženja deležnikov inovacijskega okolja 980.000 EUR (40 dogodkov, 8 dogodkov/leto, 24.500 EUR/ dogodek v obdobju od 2022 do 2026) 
- Stroški skupnih usposabljanj izvajalskih agencij: 45.000 EUR (15 skupnih usposabljanj, okvirno 3 usposabljanja/leto, 2*2.000 EUR/leto in 1*5.000 EUR/leto (mednarodni predavatelji) v obdobju od 2022 do 2026)
- Vmesna evalvacija sprememb sistema upravljanja  in javnih vlaganj R&amp;I: 200.000 (1 evalvacija)
- Stroški zunanjih storitev za vmesno evalvacijo izvajanja RISS v letu 2024: 100.000 EUR (1 evalvacija) 
- Stroški usposabljanj podpornega okolja NKO: 117.000 EUR (7 usposabljanj, 15.000 – 25.000 EUR/usposabljanje z mednarodnimi predavatelji, v obdobju od 2022 do 2025)
- Stroški zunanjih storitev izvedbe evalvacij za vzpostavitev sistema spremljanja vključevanja slovenskih prijaviteljev v mednarodni prostor ter delovanja podpornega okolja: 80.000 EUR (2 analizi/evalvaciji*40.000 EUR)
- Stroški izvedbe različnih dogodkov in mreženja v okviru podpornega okolja Nacionalnih kontaktnih oseb: 104.000 EUR (izvedba 26 dogodkov, 4000 EUR/dogodek, v obdobju od 2022 do 2026)
- Stroški izvedbe različnih dogodkov in mreženja v okviru javnih raziskovalnih organizacij: 786.000 EUR (izvedba 131 dogodkov, 6000 EUR/dogodek, v obdobju od 2022 do 2026)
Bolj podrobnejši izračuni vrednosti stroškov, metodologija izračuna ter viri so v prilogi.
Skupna vrednost stroškov za krepitev izvajalskih institucij in podpornega okolja nacionalnih kontaktnih oseb in javnih raziskovalnih organizacij znaša 7,7 mio EUR in za izvajalsko agencijo ARRS 2,5 mio EUR, za SPIRIT pa 5 mio EUR.
</t>
  </si>
  <si>
    <t xml:space="preserve">Uredba o razvrstitvi delovnih mest v javnih agencijah, javnih skladih in javnih zavodih v plačne razrede (http://www.pisrs.si/Pis.web/pregledPredpisa?id=URED4921, pri čemer se glede na naravo delovnih nalog, pričakuje zaposlitve na dveh različno zahtevnih delovnih mestih.  Izračune se je pripravilo na podlagi konkretnih podatkov iz kadrovskega MFERAC ob upoštevanju  plačilnih razredov in izračunov ostalih elementov v skladu z nacionalno zakonodajo (dodatki za prevoz, malico, regres, prispevki ipd..).  Višina plačnih razredov (za izračun bruto plače: https://www.seja.si/33/placni-razredi-neto-2019-uniqueiduchxzASYZNYtcdWB2kWN2Ks90lPSL-2fWcEWLDBR_98/#:~:text=Pla%C4%8Dni%20razredi%20javni%20sektor%20so%20v%20bruto%20zneskih.,sestoji%20tudi%20iz%20DODATKOV%2C%20so%20lahko%20od%20
Pavšal za posredne stroške je uporabljen v višini 15% neposrednih stroškov dela na podlagi 68. člena Uredbe Sveta 1303/2013..  Stroški evalvacij, usposabljanj, skupnih dogodkov so pripravljeni na podlagi cen na trgu oziroma primerljivih aktivnosti, ki so se financirali iz drugih virov (nacionalnih, EU virov). Bolj natančnejši izračuni so v prilogi.
</t>
  </si>
  <si>
    <t xml:space="preserve">Priročnik za prijavitelje: https://ec.europa.eu/research/participants/data/ref/h2020/other/guides_for_applicants/h2020-guide-appl-msca-if-2018-20_en.pdf (str. 21). Maksimalno na mesečni ravni pripada (za raziskovalca in inštitucijo)  okvirno 7.430 EUR, pri čemer se nekateri zneski prilagodijo glede na državo, nekateri pa izplačajo, če so izpolnjeni pogoji (dodatek za družino). Na letni ravni FTE znaša povprečno 84.000 EUR, vključitve bodo potekale na letni ravni (pri čemer se lahko nekatere mobilnosti začnejo v sredini leta, zato je vrednost FTE za te mobilnosti nižja). 
</t>
  </si>
  <si>
    <t>Standardna lestvica stroška na enoto predstavlja strošek dela na ravni ure (Smernice o poenostavljenih možnostih obračunavanja stroškov za evropske strukturne in investicijske sklade (skladi ESI), Uredba o normativih in standardih za določanje sredstev za izvajanje raziskovalne dejavnosti, financirane iz Proračuna Republike Slovenije (Uradni list RS, št. 103/11, 56/12, 15/14 in 103/15), izračun cene ekvivalenta polne zaposlitve Javne agencije za raziskovalno dejavnost Republike Slovenije. Posredni stroški so v obliki pavšalnega financiranja s pavšalno stopnjo v višini do 15 % upravičenih neposrednih stroškov plač in povračil v zvezi z delom za osebje, ki dela na RRI projektu.</t>
  </si>
  <si>
    <t>OP 2014-2020 (pavšal za posredne stroške, za ostale stroške ni primerljivih reform/investicij iz preteklega obdobja</t>
  </si>
  <si>
    <t>OP 2014-2020 (TRL 3-6 programi in TRL 6-9 projekti)</t>
  </si>
  <si>
    <t>Priročnik za prijavitelje: https://ec.europa.eu/research/participants/data/ref/h2020/other/guides_for_applicants/h2020-guide-appl-msca-if-2018-20_en.pdf (str. 21).
Pri tem je treba upoštevati, da so pri izračunu nekateri stroški fleksibilni (family allowance), kar pomeni, da so nižji. Prav  tako se uporabi korekcijski koeficient za države (za SI znaša 86,1%).
Free text</t>
  </si>
  <si>
    <t>Horizon 2020</t>
  </si>
  <si>
    <t>'Javni razpis »pilotni/demonstracijski projekti – 1. sklop: pretvorba, distribucija in upravljanje energije«'' https://www.spiritslovenia.si/razpis/271 in ''Javni razpis »DEMO PILOTI II 2018«'' https://www.gov.si/zbirke/javne-objave/javni-razpis-demo-piloti-ii-2018/</t>
  </si>
  <si>
    <t>OP 2014-2020  (demo piloti)</t>
  </si>
  <si>
    <t>Dokumentacija MGRT</t>
  </si>
  <si>
    <t>5 - 015 - SME business development and internationalisation, including productive investments</t>
  </si>
  <si>
    <t>5 - 017 - Advanced support services for SMEs and groups of SMEs (including management, marketing and design services)</t>
  </si>
  <si>
    <t>5 - 018 - Incubation, support to spin offs and spin outs and start ups</t>
  </si>
  <si>
    <t>5 - 019 - Support for innovation clusters including between businesses, research organisations and public authorities and business networks primarily benefiting SMEs [8]</t>
  </si>
  <si>
    <t xml:space="preserve">5 - 020 - Innovation processes in SMEs (process, organisational, marketing, co-creation, user and demand driven innovation) </t>
  </si>
  <si>
    <t xml:space="preserve">5 - 021 - Technology transfer and cooperation between enterprises, research centres and higher education sector </t>
  </si>
  <si>
    <t xml:space="preserve">Stroški so ocenjeni na podlagi "top down" načela v skladu s primerljivim projektom (Projekt »Razvoj strategij reform na področju socialnih politik v Sloveniji«). </t>
  </si>
  <si>
    <t xml:space="preserve">Izračun MDDSZ. </t>
  </si>
  <si>
    <t xml:space="preserve">Projekt »Razvoj strategij reform na področju socialnih politik v Sloveniji« se je izvajal v obdobju   2016-2017 izvajalec  Ministrstvo za delo, družino, socialne zadeve in Univerza na primorskem, v skupni vrednosti  311.827 EUR.  </t>
  </si>
  <si>
    <t xml:space="preserve">Stroški investicije so ocenjeni na podlagi "top down" načela v skladu s primerljivo operacijo Usposabljanje delodajalcev za promocijo varnosti in zdravja pri delu -  e-VZD, ki se izvaja v VFO 2014-2020 ob sofinanciranju Evropskega socialnega sklada. </t>
  </si>
  <si>
    <t xml:space="preserve">Izračun MDDSZ </t>
  </si>
  <si>
    <t>Poročila o izvedbi projekta Usposabljanje delodajalcev za promocijo varnosti in zdravja pri delu -  e-VZD, ki se izvaja v VFO 2014-2020 ob sofinanciranju Evropskega socialnega sklada. Skupna vrednost projekta znaša 10.187.370 EUR. Izračun na neposredno vključenega delodajalca znaša 75.462 EUR.</t>
  </si>
  <si>
    <t xml:space="preserve">Načrtovana investicija na področju prožnejših načinov organizacije dela nadgrajuje aktivnosti ESS operacij v predhodnem in tekočem večletnem finančnem okvirju na področju dostojnega dela in varnosti in zdravja pri delu (npr. Odpravimo konflikte na delovnem mestu, Regijski centri dostojnega dela, e-VZD itn.). </t>
  </si>
  <si>
    <t>Evropski socialni sklad</t>
  </si>
  <si>
    <t>Izračun MDDSZ z upoštevanjem preteklih projektov.</t>
  </si>
  <si>
    <t xml:space="preserve">tarifnik GZS o poslovnem svetovanju (gzs.si/zdruzenje_za_informatiko_in_telekomunikacije/vsebina/Koristni-dokumenti/Referenčni-cenik-storitev-ZIT-za-storitve-s-področja-IT/Aktualni-cenik)
ARRS metodologija za RRI profile in tehnični in strokovni kader                      Historični podatki iz primerljivih preteklih razpisov (Demo (piloti I in II, SPS SK200)
</t>
  </si>
  <si>
    <t>Nacionalni proračun, Turistična taksa</t>
  </si>
  <si>
    <t>Nacionalni proračun, občinski proračuni</t>
  </si>
  <si>
    <t xml:space="preserve">Zgodovinski podatki preteklega projekta ESS Posodobitev kurikularnega procesa na OŠ in gimnazijah (2010-2014) </t>
  </si>
  <si>
    <t>MIZŠ (EKP projekta)</t>
  </si>
  <si>
    <t>Zgodovinski podatki podobnih projektov v okviru OP 2014-2020 (informacijski sistem eMA ter podatki MIZŠ), metodologija ARRS, zakonodaja (Uradni list RS).</t>
  </si>
  <si>
    <t>MIZŠ oz. informacijski sistem eMA:
- projekt EKP 2014-20 Pedagogika 1:1 vrednost enega projekta 3,28 mio EUR (v ukrepu RRF bo 12 podobnih projektov).
-Usposabljanja v okviru projektov Krepitev kompetenc strokovnih delavcev na področju vodenja inovativnega vzgojno-izobraževalnega zavoda - v obdobju od 2016 do 2018 (IJZ I) in v obdobju od 2018 do 2022 (IJZ II) - skupna vrednost 5,3 mio EUR (gre za drugačen obseg usposabljanja ter drugačno štetje udeležencev)
- vsebinsko primerljivi projekti s področja visokega šolstva (EKP 2014-20) v vrednosti 6,58 mio EUR
- Javni razpis za pridobivanje temeljnih in poklicnih kompetenc od 2018 do 2022 (18,3 mio EUR)</t>
  </si>
  <si>
    <t xml:space="preserve">Metodologija ARRS oz. ustrezni zakonodajni akti (Uradni list RS, št. 103/11, 56/12,  15/14, 103/15, 27/17, 9/18 in 62/19 in https://www.arrs.si/sl/progproj/cena/cena-20-1.asp) </t>
  </si>
  <si>
    <t>Tovrstnih pilotnih projektov še nismo izvajali, zato ni relevantnih podatkov.</t>
  </si>
  <si>
    <t>Pretekle izkušnje oz. izvedeni podobni projekti EKP 2014-20, ki jih je izvedel MIZŠ (informacije so v informacijskem sistemu eMA). Natančneje so relevantni projekti opredeljeni v naslednjih stolpcih.</t>
  </si>
  <si>
    <t>Podatki, ki jih ima MIZŠ iz drugih primerljivih projektov, izvedenih oz. izvajanih v okviru EKP 2014-20 (informacijski sistem eMA).</t>
  </si>
  <si>
    <t>Projektantske ocene v IDZ ali projektantski predračuni iz PZI dokumentacije zunanjih izvajalcev z validacijo MIZŠ</t>
  </si>
  <si>
    <t>MIZŠ (zaključeni investicijski projekti novogradenj in prenov,  ki so se financirali iz proračuna RS in drugimi komplementarnimi viri)</t>
  </si>
  <si>
    <t>Gre za v enem manjšem delu primerljiv projekt, v okviru katerega so bili med drugim pripravljeni prenovljeni ali novi učni načrti in je potekal od leta 2010 do 2014, financiran pa je bil v enem delu s sredstvi evropske kohezijske politike, vendar ni šlo za tako celovito in obsežno prenovo kot v tem primeru.</t>
  </si>
  <si>
    <r>
      <t xml:space="preserve">EKP 2014-20:
- Krepitev kompetenc strokovnih delavcev na področju vodenja inovativnega vzgojno-izobraževalnega zavoda v obdobju od 2016 do 2018 (usposabljanja);
- Krepitev kompetenc strokovnih delavcev na področju vodenja inovativnega vzgojno-izobraževalnega zavoda v obdobju od 2018 do 2022 (usposabljanja);
- Javni razpisi za sofinanciranje projektov razvoja in vzpostavitve e-storitev in mobilnih aplikacij na področju napredne uporabe IKT v izobraževanje 2014-2015 (e-vsebine);
</t>
    </r>
    <r>
      <rPr>
        <sz val="11"/>
        <color theme="9" tint="-0.499984740745262"/>
        <rFont val="Calibri"/>
        <family val="2"/>
        <charset val="238"/>
        <scheme val="minor"/>
      </rPr>
      <t>-  Razvoj in udejanjanje inovativnih učnih okolij in prožnih oblik učenja za dvig splošnih kompetenc, še posebej projekt Pedagogika 1:1 - inovativna učna okolja podprta z informacijsko komunikacijsko tehnologijo IKT v letih 2016 – 2022, katerega namen je bila premišljena in celovita uporaba orodij, storitev in prenosnih naprav za preseganje izziva pasivne rabe IKT v šolah);
- projekt E-šolstvo v okviru EKP 2007-2013 (trajanje od 2009 do 2013);
- projekti s področja visokega šolstva, sofinancirani v obdobju EKP 2014-2020 (v okviru javnih razpisov Inovativne in prožne oblike poučevanja in učenja, Inovativne in prožne oblike poučevanja in učenja v pedagoških študijskih programih in Vključevanje uporabe informacijsko-komunikacijske tehnologije v visokošolskem pedagoškem procesu);
- Javni razpis za pridobivanje temeljnih in poklicnih kompetenc od 2018 do 2022</t>
    </r>
  </si>
  <si>
    <t xml:space="preserve">EKP 2014-2020:
- na področju spodbud delodajalcem za izvajanje praktičnega usposabljanja z delom za vajence, dijake in študente višjih šol projekt »Povezava sistema poklicnega in strokovnega izobraževanja s potrebami trga dela 2016-2020« v višini 29,2 mio EUR;
- JR »Usposabljanje mentorjev za izvajanje praktičnega usposabljanja z delom po izobraževalnih programih za pridobitev izobrazbe v letih 2016 - 2021« v okviru EKP 2014-20 v vrednosti 1,09 mio EUR;
- »Vzpostavitev sistema za spremljanje zaposljivosti visokošolskih diplomantov v Sloveniji in posodobitev eVŠ« v višini 0,5 mio eur;
- Projekt »Promocija poklicnega izobraževanja 2016-2021«, katerega vrednost znaša 1,8 mio EUR. </t>
  </si>
  <si>
    <t>EKP 2007-2013 – izgradnja objektov izobraževalne in raziskovalne  infrastrukture, in sicer izgradnja nove in/ali obnova obstoječe izobraževalno - raziskovalne infrastrukture visokega šolstva in znanosti ter izgradnja, obnova in tehnološka opremljenost Medpodjetniških izobraževalnih centrov MIC</t>
  </si>
  <si>
    <t>Izvedba projektov v preteklosti</t>
  </si>
  <si>
    <t>Program Sklada za vode</t>
  </si>
  <si>
    <t>Povprečna vrednost  I za zavarovanje 2000 prebivalcev je 10 mio EUR</t>
  </si>
  <si>
    <t>https://www.enarocanje.si/objavaPogodb/, https://www.zaps.si/index.php?m_id=natecaji_izvedeni, https://www.zaps.si/index.php?m_id=arhigram_2</t>
  </si>
  <si>
    <t>Kohezijski sklad</t>
  </si>
  <si>
    <t>Kohezijski sklad, Vodni sklad</t>
  </si>
  <si>
    <t>Naložbe v povečanje energetske učinkovitosti v gospodarstvu</t>
  </si>
  <si>
    <t>C1 K1: Obnovljivi viri energije in učinkovita raba energije - Naložbe v povečanje energetske učinkovitosti v gospodarstvu</t>
  </si>
  <si>
    <t>Izvedena energetska in trajnostna prenova stavb z izvedenimi posameznimi nadgradnjami tehničnih stavbnih sistemov (m2)</t>
  </si>
  <si>
    <t>Izvedena energetska in trajnostna prenova stanovanjskih stavb v javni lasti (m2)</t>
  </si>
  <si>
    <t>Izvedena energetska in trajnostna prenova stavb s pomočjo sistemskega finančnega vira za energetsko prenovo stavb ožjega javnega sektorja (m2)</t>
  </si>
  <si>
    <t>Reforma organiziranosti javnega potniškega prometa</t>
  </si>
  <si>
    <t>C1 K4: Trajnostna mobilnost - Reforma organiziranosti javnega potniškega prometa</t>
  </si>
  <si>
    <t>Zamude pri izvedbi investicij, opredelitev in ureditev razmerij med sodelujočimi subjekti (lastniki oz. investitorji, upravljavci in končni uporabniki infrastrukture)</t>
  </si>
  <si>
    <t>državni proračun, podnebni sklad</t>
  </si>
  <si>
    <t xml:space="preserve">Cilj tega področja je pospešiti prehod v nizkoogljično krožno gospodarstvo, skladno z 8. ciljem Strategije razvoja Slovenije 2030. </t>
  </si>
  <si>
    <t xml:space="preserve">Investicije, povezane s to komponento bodo imele pozitiven učinek na rast zaposlitev (v vseh ključnih verigah vrednosti in v storitvenem sektorju) in bodo prispevale k rasti gospodarstva na lokalni in nacionalni ravni. Spremembe poslovnih modelov v trajnostne, krožne poslovne modele bodo prinesle vrsto trajnostnih storitev, modelov »izdelek kot storitev« in digitalnih rešitev, kar bo vplivalo na boljšo kakovost življenja, inovativna / zelena delovna mesta ter nadgrajena znanja in spretnosti. Prav tako bodo lahko večja vključenost ranljivih skupin pri storitvah vezanih na ponovno uporabo izdelkov (npr. popravila, preoblikovanje, itd.), posledično pa to lahko prispeva tudi k izboljšani socialni varnosti in povezanosti  prebivalcev in prebivalk Slovenije. </t>
  </si>
  <si>
    <t>Investicije v krožno gospodarstvo bodo prispevale k oblikovanju bolj odpornega in vključujočega podnebno nevtralnega modela gospodarstva za zaščito biotske raznovrstnosti in izboljšanje kakovosti življenja za vse. S krepitvijo samozadostnosti in lokalnih verig vrednosti, se bo krepila tudi strateška avtonomija gospodarstva in družbe, kar je še posebno pomembno ob pojavu zunanjih šokov, kot je pandemija COVID-19. Hkrati je potrebno tudi širiti ozaveščanje o pomenu in pozitivnih učinkih načel krožnega gospodarstva (npr. raba naravnih obnovljivih materialov ali snovi), s čimer se bo generiralo dodatno povpraševanje po izdelkih, ki izpolnjujejo cilje krožnega gospodarstva.</t>
  </si>
  <si>
    <t xml:space="preserve">Uveljavitev Zakona o debirokratizaciji </t>
  </si>
  <si>
    <t xml:space="preserve">Uveljavitev novega zakona, ki bo urejal sistem plač v javnem sektorju </t>
  </si>
  <si>
    <t>Cilji: 1.možnost posebne ureditve za posamezne dejavnosti oziroma poklice; 2. vzpostavitev večje fleksibilnosti z manj administriranja in poenostavitvami; 3. zagotovitev večje variabilnosti in povezanosti plačila za delo z rezultati dela</t>
  </si>
  <si>
    <t>Uveljavitev novele Zakona o javnem naročanju</t>
  </si>
  <si>
    <t>Poenostavljeno preverjanje ponudniknov, poenostavljeno dopolnjevanje in pojasnjevanje ponudb pri izboru ponudnikov in izločanje neobičajno nizkih ponudb, ki so (dolgoročno) omejevale konkurenco.</t>
  </si>
  <si>
    <t>Uveljavitev prenovljenega Gradbenega zakona in Zakona o urejanju prostora</t>
  </si>
  <si>
    <t>Uradni list RS</t>
  </si>
  <si>
    <t>Daljši potek sprejema zakon od predvidenega</t>
  </si>
  <si>
    <t>Politična nestabilnost, menjave sodelujočih in predstavnikov ključnih mistrstev, neusklajenost resorjev, kritične epidemiološke razmere in vključevanje strokovnih delavcev na druga področja dela</t>
  </si>
  <si>
    <t>Zamik sprejema Zakona o dolgotrajni oskrbi</t>
  </si>
  <si>
    <t>Poročila o vključenih uporabnikih, obračunski podatki Zavoda za zdravstveno zavarovanje Slovenije</t>
  </si>
  <si>
    <t xml:space="preserve">Vzpostavitev enotne sistemske ureditve na področju dolgotrajne oskrbe </t>
  </si>
  <si>
    <t xml:space="preserve">C4 K2: Socialna varnost in dolgotrajna oskrba - Vzpostavitev enotne sistemske ureditve na področju dolgotrajne oskrbe </t>
  </si>
  <si>
    <t>Gre za prvi tovrsten objekt v Republiki Sloveniji. V okviru EU programov ni bilo podprtih podobnih investicijskih projektov</t>
  </si>
  <si>
    <t>cca 600 novih zaposlitev</t>
  </si>
  <si>
    <t>Kontinuirano vlaganje v deležnike na področju DO, zagotavljanje novih oblik storitev, s poudarkom razvoja celostne oskrbe na domu in novih načinov dela, povečuje prožnost in sposobnost prilagajanja vseh v sistemu DO, s tem večjo odpornost sistema DO. Sistem DO se tesno povezuje s sistemi zdravstva, socialnega varstva, izobraževanja s ciljem kontinuirane obravnave oseb v vseh okoljih in s ciljem podpore vsem deležnikom za čim višjo zaposljivost, aktivno vlogo v osebnem in družbenem življenju in vseživljenjsko izobraževanje. Načrtovani ukrepi imajo ugodne učinke na obvladovanje rasti izdatkov v zdravstvu. Vsi ukrepi so načrtovani s ciljem preprečevanje nevarnosti ter zmanjševanje obremenitev za okolje.</t>
  </si>
  <si>
    <t xml:space="preserve">Navedeni ukrepi bodo naslavljali predvsem 2 ključna načela Evropskega stebra socialnih pravic, in sicer:
- Dolgotrajna oskrba (18. načelo). Vsakdo ima pravico do cenovno dostopnih in kakovostnih storitev dolgotrajne oskrbe, zlasti oskrbe na domu in storitev skupnosti. 
- Enake možnosti (3. načelo). Vsakdo ima, ne glede na spol, raso ali narodnost, vero ali prepričanje, invalidnost, starost ali spolno usmerjenost, pravico do enakega obravnavanja in enakih možnosti v zvezi z zaposlitvijo, socialno zaščito, izobraževanjem ter dostopom do javnega blaga in javnih storitev. Spodbujajo se enake možnosti nezadostno zastopanih skupin. Z uvedbo enotne obravnave oseb, ki bodo vstopale v sistem DO bomo zagotovili enako dostopnost storitev za vse.
</t>
  </si>
  <si>
    <t>Epidemija nalezljive bolezni COVID-19 nas je dodatno opozorila na šibkosti obstoječih ureditev na področju DO. Ukrepi na podlagi interventnih predpisov za zajezitev epidemije nalezljive bolezni COVID-19, predlagana reforma na področju DO, ukrepi v okviru sredstev aktualne kohezijske politike, sredstev paketa REACT-EU in proračuna RS krepijo vlaganja v kritično infrastrukturo, razvoj storitev v skupnosti, informatizacijo in avtomatizacijo procesov, s čimer se ustvarja pogoje za kakovostno in varno izvajanje DO, racionalno porabo materialnih virov, racionalno porabo človeških virov, ki se jih v večji meri lahko usmerja v neposredno delo z uporabniki, ki zaradi bolezni, invalidnosti ali drugih ovir ne more več samostojno poskrbeti zase. Ukrepi podpirajo razvoj formalnih oblik DO, krepitev kompetenc zaposlenih zdravstvenih delavcev in sodelavcev, kakor tudi izvajalcev neformalne oskrbe, s čimer se ustvarja pogoje za preplet formalne in neformalne oskrbe, kar povečuje dolgoročno vzdržnost sistema DO. Nove namestitve grajene skladno z novimi standardi za preprečevanje nalezljivih bolezni, vključujoč sive in rdeče cone,  ter čiste/nečiste poti.</t>
  </si>
  <si>
    <t xml:space="preserve">Pri zagotavljanju geografskega ravnovesja pokritosti potreb bomo pri izbiri projektov upoštevali: pokritost potreb institucionalnega varstva/skupnostnih storitev ciljne populacije in zasledovali cilje iz Resolucije o nacionalnem programu socialnega varstva od 2021 do 2030. </t>
  </si>
  <si>
    <t>Izpis iz registrov Ministrstva za kulturo</t>
  </si>
  <si>
    <t>Obstoječe in pretekle operacije (sredstva ESS/ESRR): Povezljivost, odprtost, kakovost v vrednosti 10,31 mio EUR, Uprava 2020 v vrednosti 7,23 mio EUR, Enotna poslovna točka v vrednosti 10,10 mio EUR, Gospodar v vrednosti 0,82 mio EUR, Vzpostavitev državnega računalniškega oblaka v vrednosti 14,43 mio EUR, Enotna kontaktna točka 1 v vrednosti 1,01 mio EUR, Enotna kontaktna točka 2 – vzpostavitev elektronskih postopkov poslovnega portala v vrednosti 3,50 mio EUR, Vzpostavitev nove elektronske podpore poslovanju javne uprave z občani in poslovniki subjekti (e-UPRAVA 2) v vrednosti 2,28 mio EUR, Interoperobilnost in e-izmenjava podatkov v vrednosti 9,85 mio EUR. 
Vrednost podobnega projekta oz. operacije "Učinkovito upravljanje zaposlenih" v okviru EKP 2014-2020. Ocena vrednosti izhaja iz preteklih izkušenj Upravne akademije (izdani računi) ter na podlagi sprejetih kriterijev in cenika Upravne akademije).</t>
  </si>
  <si>
    <t>Ocena stroškov temelji na vrednostih preteklih projektov (Investicijski program za projekt »Izgradnja infrastrukture in vzdrževanje digitalnega radijskega omrežja državnih organov«) in na podlagi analiz trga ter zajema stroške  razvojnih aktivnosti, stroške opreme, stroške zunanjih izvajalcev ter stroške usposabljanj in infomriranja.</t>
  </si>
  <si>
    <t>Ministrstvo za notranje zadeve, Policija</t>
  </si>
  <si>
    <t>Digitalizacija izobraževanja in športa: Ocena glede na pretekle izkušnje in pregled stanja na trgu ter zbiranje posameznih stroškovnih elemetov (stroški zunanjih izvajalcev, stroški opreme, stroški investicij, stroški informiranja in obveščanja, stroški dela, pavšal za materialne stroške)  
Digitalizacija za odprto znanost: Zbiranje posameznih stroškovnih elemetov (stroški zunanjih izvajalcev, stroški opreme, stroški investicij, stroški izobraževanja in usposabljanja, stroški dela in povračila stroškov v zvezi z delom) in pregled stanja na trgu za:
- nakup/zakup omrežja 
- nakup opreme za hrbtenico
- nakup opreme (diskovna polja, strežniki, druga strojna oprema),
- adaptacija prostorov (priprava objekta, oprema, zagotovitev optičnih povezav ter prenosni sistem DWDM),
- nakup programske opreme (za hrambo podatkov).</t>
  </si>
  <si>
    <t>Ministrstvo za izobraževanje, znanost in šport
Digitalizacija izobraževanja in športa - povezave na druge vire:
 https://www.gov.si/teme/placni-sistem/ 
https://www.racunovodja.com/clanki.asp?clanek=10052/Podatki_za_obracun_plac_za_december_2019
https://www.lpp.si/sites/www.jhl.si/files/dokumenti/cenik_mesecnih_in_letnih_imenskih_ijpp_vozovnic_v_medkrajevnem_prometu_januar_2020.pdf
https://www.arrs.si/sl/progproj/cena/cena-20-1.asp
Digitalizacija za odprto znanost:
Povezava na  vire:
https://www.arrs.si/sl/akti/ured-normstand-rd-dec11.asp
https://www.arrs.si/sl/progproj/cena/cena-20-1.asp
https://www.izza.si/
https://www.siq.si/izobrazevanje/program/
https://www.sist.si/izobrazevanja-in-storitve/izobrazevanja/ 
https://www.findcourses.co.uk/search/professional-training-courses
https://www.gzs.si/zbornica_poslovno_storitvenih_dejavnosti/vsebina/O-zbornici/Cene-svetovalnih-storitev
https://kuljus.eu/pricelist/
https://ec.europa.eu/international-partnerships/system/files/per_diem_rates_20191218.pdf</t>
  </si>
  <si>
    <t>Ocena glede na pretekle izkušnje in pregled stanja na trgu ter zbiranje posameznih stroškovnih elemetov (stroški opreme, stroški investicij,  stroški dela, stroški zunanjih izvajalcev (stroški izdelave investicijske dokumentacije, analize poslovnih in tehnoloških zahtev, študij, raziskav, vrednotenj, ocen, strokovnih mnenj),stroški informiranja in obveščanja, posredni stroški).</t>
  </si>
  <si>
    <t>Ministrstvo za javno upravo</t>
  </si>
  <si>
    <t xml:space="preserve">Digitalna preobrazba državne uprave pomeni je priložnost za vključitev IT podjetij (domačih in tujih) v aktivnosti priprave in izvedbe, kjer so vključeni vrhunski strokovnjaki iz gospodarstva, javnega sektorja in znanosti. Vzpostavljanje nove infrastrukture in nove e-storitve bodo zahtevale nove zaposlitve interno v državni upravi kot tudi v gospodarstvu, saj je državna uprava največja IT entiteta v Sloveniji. </t>
  </si>
  <si>
    <t>Digitalna preobrazba v svojem bistvu dviga ekonomsko in socialno odpornost. Nove e-storitve pomenijo boljšo dosegljvost storitev za državaljane, hitrejše reševanje vlog, zmanjšujejo socialne ovire za osebe s posebnimi potrebami.</t>
  </si>
  <si>
    <t xml:space="preserve">Digitalna preobrazba je osnova za uveljavitev načel Evropskega stebra socialnih pravic. Nove e-storitve pomenijo boljšo dosegljvost storitev za državaljane, ne glde na spol, raso alli narodnost, vero ali prepričanje. </t>
  </si>
  <si>
    <t xml:space="preserve">Digitalna preobrazba je direkten odziv na reševanje izzivov, ki so se v elektronskem poslovanju pojavili zaradi covid-19 krize. Nove e-stroitve omogočajo brezpapirno poslovanje, poslovanje brez osebnih stikov in kar je še posebej pomebno, poslovanje na daljavo. </t>
  </si>
  <si>
    <t xml:space="preserve">Digitalna preobrazba v svojem bistvu omogoča boljšo povezanost in zbliževanje teritorialnih območij. IT nove generacije nima omejitev glede krajevnih mej, e-storitve so dosegljive povsod in za vse enako, še posebej iz vidika vpeljave EU uredbe SDG. </t>
  </si>
  <si>
    <t>Učinkovita obravnava nalezljivih bolezni</t>
  </si>
  <si>
    <t>C4 K1: Zdravstvo - Učinkovita obravnava nalezljivih bolezni</t>
  </si>
  <si>
    <t>pretekle izkušnje, ki smo jih dobili v okviru projekta eZdravje, neformalen pregled cen na trgu</t>
  </si>
  <si>
    <t>primerljivi projekti, pregled cen, neformalen informativni preračun</t>
  </si>
  <si>
    <t>ZIM Stara Gora v obdobju 2017-2020</t>
  </si>
  <si>
    <t>Delovanje in upravljanje RRI sistema</t>
  </si>
  <si>
    <t xml:space="preserve">Sofinanciranje projektov in programov za krepitev mednarodne mobilnosti slovenskih raziskovalcev in raziskovalnih organizacij ter za spodbujanje mednarodne vpetosti slovenskih prijaviteljev </t>
  </si>
  <si>
    <t>C3 K1: RRI – Raziskave, razvoj in inovacije - Delovanje in upravljanje RRI sistema</t>
  </si>
  <si>
    <t xml:space="preserve">C3 K1: RRI – Raziskave, razvoj in inovacije - Sofinanciranje projektov in programov za krepitev mednarodne mobilnosti slovenskih raziskovalcev in raziskovalnih organizacij ter za spodbujanje mednarodne vpetosti slovenskih prijaviteljev </t>
  </si>
  <si>
    <t>Obstajajo tveganja nesprejema zakona v časovnem roku, če ne bo političnega dogovora.</t>
  </si>
  <si>
    <t>Obstajajo tveganja morebitnih zamikov v okviru dinamike vključevanja po letih, saj je odvisno od postopkov izbora ter števila dobrih projektov na ravni Obzorja Evropa.</t>
  </si>
  <si>
    <t>Zamude pri umeščanju objekta, pridobivanju dovoljenj ter pri izvedbi same gradnje. Možen izziv je tudi  potencialna podražitev gradnje (kot posledica lokacije, dvig cen gradbeno-obrtniških del, uporabljenih materialov …), zadostnost virov financiranja za izvedbo gradnje.</t>
  </si>
  <si>
    <t>Pri načrtovanju števila sofinanciranih projektov smo izhajali iz dosedanjih izkušenj, ter zgodovinskih podatkov javnih razpisov ''spodbude za raziskovalno razvojne projekte 1 in 2'' https://eu-skladi.si/sl/razpisi/komu-so-namenjena-sredstva/javni-razpis-za-spodbude-za-raziskovalno-razvojne-projekte-2, https://www.gov.si/assets/ministrstva/MGRT/Dokumenti/Javni-razpisi/2019/RRI2/Javni-razpis-sprememba-2_8_2019.pdf, ki sta bila izvedena in sofinancirana iz sredstev evropske kohezijske politike 2014-2020.</t>
  </si>
  <si>
    <t>Stroški vključujejo  Stroške  raziskovalca (dodatek življenje, dodatek za mobilnost, dodatek za družino), Strošek za institucijo (upravljanje in posredni stroški, stroški za raziskave, usposabljanje in mreženje). V aktivnosti spodbujanja mobilnosti in reintegracije se bo predvidoma vključilo 88 raziskovalcev. Vrednost FTE za posameznega raziskovalca na leto znaša 84.000 EUR in izhaja iz metodologije MSCA. Financiralo se bo  mobilnost in reintegracijske aktivnosti za tiste raziskovalce, katerih projekti so bili sicer pozitivno ocenjeni, vendar niso bili izbrani zaradi pomanjkanja sredstev v okviru javnih razpisov Obzorje Evropa (MSCA), pri čemer se bo financiralo okvirno 52 raziskovalcev, največ 3 leta. Prav tako se bo financiralo reintegracijske aktivnosti za tiste raziskovalce, katerih projekti so bili sicer izbrani in so prejeli sredstva za mobilnost v okviru javnih razpisov programa Obzorje Evropa, pri čemer se bo financiralo okvirno 36 raziskovalcev, največ 2 leti.  Mobilnost in reintegracijske aktivnosti: 52 * 3*84.000 EUR- zadnje leto (pol), kar znaša 12.096.000 EUR. Reintegracijske aktivnosti: 36*2*84.000 EUR- zadnje leto (polovica leta), kar znaša 5.124.000 EUR.-Skupaj:  17.220.000 EUR</t>
  </si>
  <si>
    <t xml:space="preserve">Uporabljeni viri: 
1) "referenčna investicija v Inštitut za biologijo" (ureditev Biotehnološkega stičišča Nacionalnega inštituta za biologijo)
Dostopno na:  https://www.nib.si/bts-nib (informacija o vrednosti investicije in velikosti objekta), 
Dokumentacija v zvezi z javnimi naročili, gradbena dokumentacija za ta projekt, popis stroškov (brez cene): 
Portal javnih naročil: https://www.enarocanje.si/Obrazci/?id_obrazec=382499  
Celotna JN dokumentacija (vsebuje arhitekturne načrte, popis del, brez cen): https://community.vortal.biz/PRODPublic/Tendering/OpportunityDetail/Index?noticeUID=PT1.NTC.1397147&amp;FromNextVision=true?SkinName=sprocurement&amp;currentLanguage=sl).
2) "projektantski predračun, Univerza v Ljubljani, Biotehniška fakulteta za projekt Inštituta za hrano: vsebuje oceno projektantske firme  (glejte posebno prilogo) 
3) glede storitve svetovanja (npr. pravne pomoči) smo za referenčno ceno storitve uporabili veljavno odvetniško tarifo za storitev priprave splošnih in statusnih zadev: Odvetniška tarifa (vrednost točke, št. točk): 
http://www.odv-zb.si/upload/Predpisi/doc05908220150112093911.pdf
</t>
  </si>
  <si>
    <t>https://www.nib.si/bts-nib</t>
  </si>
  <si>
    <t>Operativni program za izvajanje evropske kohezijske politike v obdobju 2014-2020</t>
  </si>
  <si>
    <t>Okrepitev javnofinančnih vlaganj v raziskovalno-razvojne aktivnosti, izboljšanje upravljanja in učinkovitosti javnih naložb ter več in boljše sodelovanje raziskovalnih organizacij med seboj in z gospodarstvom za boljši prenos znanj ter digitalni in zeleni prehod</t>
  </si>
  <si>
    <t xml:space="preserve">Investicije v raziskave in razvoj se  odražajo v razlikah v skupnem faktorju produktivnosti, kar pomeni, da večja vlaganja omogočajo zmanjšanje vrzeli v produktivnosti oziroma povečujejo produktivnost (OECD, 2013; Powell and Snellman, 2004 v EC, DG RESEARCG, Aiming for more: R&amp;D investment scenarios for the next decade,2020).
Ob povečanem vlaganju je nujno izboljšati tudi učinkovitost naložb. To bo doseženo preko harmonizacije inštrumentov (med akterji ter viri financiranja) in bo pripomoglo predvsem k hitrejšemu prenosu znanja ter zvezni podpori preko inštrumentov od bazične znanosti pa vse do trga.
Ukrepi v okviru RRF bodo na ustvarjanje delovnih mest vplivali v dveh segmentih:
1) povečanje intenzivnosti raziskovanja in s tem povezano večje število zaposlenih raziskovalcev;
2) posredno ustvarjanje novih delovnih mest (predvsem v gospodarstvu) zaradi prenosa znanja in ustvarjanja novih gospodarskih subjektov. 
AD1: s predvidenimi inštrumenti financiranja shem za mobilnost raziskovalcev bo omogočena neposredna začasna zaposlitev raziskovalcev (cca 88) v raziskovalnih organizacijah v Sloveniji. Glede na to, da bodo raziskovalci prišli v Slovenijo po zaključenem več letnem bivanju v tujini je pričakovati, da bodo po vrnitvi v Slovenijo znatno prispevali k razvoju institucij z novim znanjem, povezavami in novimi raziskovalnimi področji. Tako bodo oni sami, kakor tudi njihove institucije mednarodno raziskovalno bolj konkurenčno in je pričakovati znatno povečanje uspeha na mednarodnih projektih in projektih z gospodarstvom. Targetirani razpisi (zeleno in digitalno) bodo bistveno povečali intenzivnost raziskav na prioritetnih področjih in prinesli produkcijo uporabnega znanja, ki bo uporabljeno v gospodarstvu in tudi širši družbi.
AD2: prenos znanja iz raziskovalne sfere v gospodarstvo in širšo družbo je ena ključnih poslanstev raziskovalcev. S krepitvijo inštrumentov prenosa znanja (krepitev TTO preko drugih virov financiranja) bodo rezultati, predstavljeni v AD1 prenešeni v gospodarstvo. 
</t>
  </si>
  <si>
    <t xml:space="preserve">Z okrepitvijo vlaganj v upravljanje R&amp;I sistema ter krepitvijo izvajalskih institucij ter podpornega okolja se bo izboljšala odpornost na vseh treh navedenih ravneh. Ekonomska odpornost celotnega sistema se bo povečala zaradi večje dodane vrednosti gospodarstva (dvig tehnološke zahtevnosti), povečala se bo povezanost gospodarstva in raziskovalne sfere, predvsem pa bodo v gospodarstvo preko harmoniziranih inštrumentov podpore ustrezno prenašali raziskovalni dosežki. Takšen sistem bo zmožen tudi hitrih prilagoditev in odzivov na nastale izzive razvoja. 
Institucionalna odpornost se bo povečevala preko povezanih (harmoniziranih) instrumentov. Sprememba institucionalnega okolja bo namreč ustvarila predvidljiv in robusten okvir delovanja, ki bo s svojo stabilnostjo v pomoč tudi prejemnikom sredstev tako s strani gospodarstva kot tudi raziskovalne sfere. 
Družbena odpornost je rezultat vzpostavljene ekonomske in institucionalne odpornosti. V stabilnem in predvidljivem okolju bo namreč zmanjšana tudi družbena negotovost, še posebej ob pojavu ekstremnih situacij.
Povečanje javno- finančnih vlaganj v R%I bo srednjeročno in dolgoročno krepilo produktivnost, zagotavljalo večjo dodano vrednost preko novih storitev, procesov in produktov na različnih stopnjah TRL, ki bodo neposredno vplivali tudi na večjo prilagajanje gospodarstva, hkrati pa se bo s spodbujanjem in krepitvijo spodbud v človeške vire zagotavljalo tudi večjo družbeno odpornost. </t>
  </si>
  <si>
    <t>S spodbudami za zaposlovanje raziskovalcev ter s spodbujanjem njihove mobilnosti se bo zagotavljalo implementacijo Evropskega stebra socialnih pravic, ki me drugim določa pravice posameznikov do  kakovostnega in vključujočega izobraževanja, usposabljanja in vseživljenjskega učenja ter pravico  ohranitve in pridobitve znanj in spretnosti, ki mu omogočajo polno udeležbo v družbi in uspešno obvladovanje prehajanja na trgu dela. V okviru naložb se bo tako spodbujalo raziskovalke in raziskovalce k mobilnosti, v okviru katerih bodo okrepili svoja znanja, spretnosti in kompetence na področju raziskovalnega področja, tudi za potrebe delovnega mesta,  prav tako se bo spodbujalo projekte mladih raziskovalcev za sodelovanje z gospodarstvom, nenazadnje pa se bo preko vseh R&amp;I projektov, katerih rezultat se bo odražal bodisi v znanstvenih člankih bodisi v tehnoloških rezultatih, krepilo spretnosti in znanja na različnih R&amp;I področjih.
Ukrepi bodo imeli pomembno EU komponento, saj bodo prispevali k krepitvi Evropskega raziskovalnega prostora (ERA). Poudarek bo na enotnem evropskem pristopu k zaposlovanju (Code &amp; Charter), kar bo prispevalo k odprtosti prostora in uresničevanju socialnih pravic.</t>
  </si>
  <si>
    <t xml:space="preserve">Povečanje javno-finančnih vlaganj v R&amp;I bo spodbudilo povečanje srednjeročne in dolgoročne produktivnosti, večjo dodano vrednost, hkrati pa se bo z osredotočanjem dela sredstev na zeleni in digitalni prehod neposredno vplivalo na zeleno in digitalno transformacijo ,ki sta pomembna dejavnika za blažitev ekonomske in socialne krize, ter odgovor na izzive prihodnosti. 
Ukrepi bodo pripomogli k spremembi razumevanja ključnih dejavnikov gospodarske rasti in družbenega napredka - povečanje pomena znanja, digitalna in zelena transformacija, ki bo gospodarsko rast postavila na bolj trajnostne temelje. 
Hkratno učinkovito upravljanje institucij ter podpornega okolja za R&amp;I je prav tako ključnega pomena za izboljšanje uspešnosti in učinkovitosti za krepitev izhoda iz krize. </t>
  </si>
  <si>
    <t>Strukturne spremembe in naložbe na področju R&amp;I bodo komplementarne naložbam v okviru evropske kohezijske politike, ki so primarno namenjene zmanjševanju regionalnih razlik med regijami. Na ta način se bo povečal vpliv, hkrati pa se bo z dodatnimi javno-finančnimi naložbami okrepilo R&amp;I, kar je ključnega pomena za povečanje produktivnosti, inovativnosti ter dodane vrednosti.
R&amp;I aktivnosti v osnovi niso močno regionalno pogojene. Z naložbami iz različnih virov (RRF, EKP, integralni proračun) bomo krepili potenciale tam, kjer že obstajajo "žepi odličnosti" in predvsem omogočili, da bodo rezultati R&amp;I aktivnosti pod enakimi pogoji in brez ovir preneseni v gospodarstvo na celotnem teritoriju Slovenije. S tem bomo krepili gospodarsko kohezivnost in konvergenco. Z ukrepi pa bomo tudi na R&amp;I strani spodbujali povezovanje in komplementarno graditev kapacitet (npr. na ravni raziskovalne  infrastrukture in povezovalnih iunštrumentov financiranja R&amp;I aktivnosti).</t>
  </si>
  <si>
    <t>Število podjetij z dodeljeno e-identiteto</t>
  </si>
  <si>
    <t>pomanjkanje ustreznih tehnoloških rešitev</t>
  </si>
  <si>
    <t>CSR.2020.3</t>
  </si>
  <si>
    <t xml:space="preserve">(1)   Priprava vsebinske oziroma arhitekturne zasnove pilotnega projekta in akcijskega načrta-  skupna ocenjena vrednost: 300.000 EUR, (2)   Priprava pilotne tehnološke rešitve za podporo navedenemu pilotnemu področju s protokolom in aplikacijo skupaj skupna ocenjena vrednost 1.500.000 EUR, (3) uveljavljajo se stroški strokovnjakov, ki jih angažirajo regulatorni organi za sodelovanje v regulatornem peskovniku, in sicer se uveljavljajo stroški svetovanj, spremljanja, poročanja in oblikovanja regulatornih rešitev: najmanj 3 strokovnjaki na pilotno rešitev, skupaj 15 - 20 ekspertov za vse pilotne projekte, kar ob predpostavki 6 mesečnega testnega obdobja za pilotno rešitev (priprava vstopnih pogojev, opredelitev dinamike preverjanja, poročanja, oblikovanje končne rešitve) pomeni mesečno po 3 delovne dni/strokovnjaka – ob povprečni vrednosti urne postavke za strokovnjaka 1000 EUR/dan, kar pomeni, da je za delo strokovnjakov namenjenih od 300.000 EUR – 400.000 EUR. Za podporo pilotnim tehnološkim rešitvam (5 - 7) pa bi bilo namenjenih do največ 250.000 eur za testno in predkomercialno fazo.  </t>
  </si>
  <si>
    <t xml:space="preserve"> tarifnik GZS o poslovnem svetovanju
 (gzs.si/zdruzenje_za_informatiko_in_telekomunikacije/vsebina/Koristni-dokumenti/Referenčni-cenik-storitev-ZIT-za-storitve-s-področja-IT/Aktualni-cenik)
 ARRS metodologija za RRI profile in tehnični in strokovni kader
 Historični podatki iz primerljivih preteklih razpisov (Demo (piloti I in II, SPS SK200)
</t>
  </si>
  <si>
    <t>Doseganje ciljev deleža OVE in URE  skladno z NEPN</t>
  </si>
  <si>
    <t>Naložbe bodo usmerjene v veliki meri v nove tehnologije, kar bo ustvarjalo nova delovna mesta z novimi znanji, ki so ključna za izvajanje dolgoročnih naložb na področju URE in OVE.</t>
  </si>
  <si>
    <t>Spodbujanje novih naložb v OVE in URE bo pozitivno vplivalo na socialno pravičnost in razdeljevanje bremen pri prehodu iz fosilnih goriv v brezogljično družbo in bo zagotavljalo sprejemljivo ceno OVE tudi za del prebivalstva, ki je izpostavljen energetski revščini.</t>
  </si>
  <si>
    <t>Vsi ukrepi so posredno povezani z načeli blaženja energetske revščine, saj so usmerjeni v zagotavljanje energije in OVE po sprejemljivih cenah tudi za socialno občutljiv del populacije.</t>
  </si>
  <si>
    <t>Ukrep bo prispeval k blažitvi negativnih ekonomskih in socialnih učinkov, ki so posledica epidemije COVID 19.</t>
  </si>
  <si>
    <t>Gradbeni sektor in spremljajoče dejavnosti, ki bodo vključene v trajnostno prenovo stavb so delovno intenzivne in bodo s povečanjem aktivnosti na tem področju ustvarjala nova delovna mesta.</t>
  </si>
  <si>
    <t>Pri trajnostni obnovi stavb bo psebna pozornost namenjena prezračevalnim sistemom in prilagajanje delovanja stavb razmeram, ki nastanejo ob izbruhih epidemije.</t>
  </si>
  <si>
    <t>Ukrepi prispevajo k nižji porabi stavb, nižjim stroškom energije in manjši porabi javnih sredstev.</t>
  </si>
  <si>
    <t>Neložbe v  URE so razpršene po celotnem območju Slovenije. Del naložb vključuje tudi energetsko prenovo večstanovanjskih stavb v javni lasti, kjer bodo blažile energetsko revščino ranjivejšega socialnega sloja prebivalstva.</t>
  </si>
  <si>
    <t xml:space="preserve">
Ukrepi te komponente bodo povečali uporabo javnega potniškega prometa in trajnostnega tovornega prometa, predvsem železniškega, ter uporabo alternativnih goriv v prometu, s tem pa zagotavljali boljše življenjsko okolje prebivalcev in boljše pogoje poslovanja gospodarskih subjektov.
</t>
  </si>
  <si>
    <t>Gradbeni sektor in spremljajoče dejavnosti, ki bodo vključene v izvedbo investicij so delovno intenzivne in bodo s povečanjem aktivnosti na tem področju ustvarjala nova delovna mesta.</t>
  </si>
  <si>
    <t xml:space="preserve">Z razvojnega vidika prometna infrastruktura omogoča mobilnost prebivalcev (npr. do delovnih mest, storitev) in spodbuja razvoj gospodarskih dejavnosti. Delovna mesta in storitve javnega pomena se večinoma zgoščajo v mestih – gospodarskih središčih. Infrastrukturni sistemi pa podpirajo njihovo vpetost v evropske gospodarske tokove, prispevajo k skladnemu razvoju območij in omogočajo medsebojno dopolnjevanje funkcij podeželskih in mestnih območij. Ena ključnih usmeritev prometne politike Republike Slovenije je prehod na okolju prijaznejše načine prevoza, predvsem na železnico. Ključnega pomena pri tem je tudi spodbujanje in povečanje konkurenčnosti javnega potniškega prometa, katerega uporaba je bila v času pandemije močno prizadeta. </t>
  </si>
  <si>
    <t xml:space="preserve">Boljša stopnjo mobilnosti čim širšega kroga prebivalstva je potrebna najprej ustrezna organiziranost javnega potniškega promet ter tudi ustrezne telekomunikacijske storitve prilagojene različnim uporabnikom v prometu. V okviru reform bodo ustrezno nadgrajene tudi cenovne in fiskalne politike, s katerimi je z ekonomskega vidika mogoče zagotoviti sorazmerno enakopravne možnosti mobilnosti ter ob tem tudi zagotavljati mobilnost socialno šibkim ali drugim ranljivim skupinam prebivalcev. </t>
  </si>
  <si>
    <t>Ukrep bo prispeval k blažitvi negativnih ekonomskih in socialnih učinkov, ki so bile med epidemijo COVID 19.</t>
  </si>
  <si>
    <t xml:space="preserve">Ključnega pomena sta spodbujanje in povečanje konkurenčnosti JPP, katerega uporaba je bila v času pandemije močno prizadeta. Za boljšo stopnjo mobilnosti čim širšega kroga prebivalstva je potrebna najprej ustrezna organiziranost JPP  ter tudi ustrezne telekomunikacijske storitve, prilagojene različnim uporabnikom v prometu. V okviru reform bodo ustrezno nadgrajene tudi cenovne in fiskalne politike, s katerimi je z ekonomskega vidika mogoče zagotoviti sorazmerno enakopravne možnosti mobilnosti ter ob tem tudi zagotavljati mobilnost socialno šibkim ali drugim ranljivim skupinam prebivalcev.  Na investicijskem delu je ključna izboljšana dostopnost železniških postaj širšemu krogu prebivalstva, saj bodo novi objekti prilagojeni vsem skupinam prebivalstva, vključno z osebami z invalidnostmi. Kljub temu, da bo Slovenija standard dostopnosti JPP v naslednjem koncesijskem obdobju (od leta 2022 – leta 2030) povečala za 20%, regionalne razlike in razpršena poseljenost Slovenije predstavljata velik problem z vidika zagotavljanja ustrezne mobilnosti prebivalstva, saj organiziranje JPP z ekonomskega vidika ni smiselno v vseh majhnih naseljih. Tako bo cestni prevoz še vedno ostal prevladujoči način mobilnosti dela prebivalstva, ki pa bo moral postati okolju bolj prijazen, kar bomo ustrezno naslavljali s primerno geografsko razpršenostjo polnilne oz. oskrbovalne infrastrukture za alternativna goriva v prometu. </t>
  </si>
  <si>
    <t>Potrebna finančna sredstva za izvedbo posameznega železniškega projekta so definirana na podlagi izdelane in potrjene investicijske dokumentacije na osnovi Uredbe o metodologiji priprave in obravnave investicijske dokumentacije na področju državnih cest in javne železniške infrastrukture in Guide to CBA of Investment Project, EC, December 2014 oziroma je predvidena končna vrednost projekta oblikovana  glede na njegovo stopnjo pripravljenosti in oceno povečanja vrednosti investicij vezano na višjo stopnjo priprave projektne dokumentacije. Oocena stroškov je narejena na osnovi projektantskih predračunov v okviru izdelanih Izvedbenih načrtov,za pododseka Kranj-Lesce Bled je INV-P izdelan in potrjen s strani MZI; za pododsek Lesce Bled - Jesenice pa je INV-P izdena in v pregledu na MZI</t>
  </si>
  <si>
    <t>Potrebna finančna sredstva za izvedbo posameznega železniškega projekta so definirana na podlagi izdelane in potrjene investicijske dokumentacije na osnovi Uredbe o metodologiji priprave in obravnave investicijske dokumentacije na področju državnih cest in javne železniške infrastrukture in Guide to CBA of Investment Project, EC, December 2014 oziroma je predvidena končna vrednost projekta oblikovana  glede na njegovo stopnjo pripravljenosti in oceno povečanja vrednosti investicij vezano na višjo stopnjo priprave projektne dokumentacije</t>
  </si>
  <si>
    <t>državni proračun, občinski proračun (občina Grosuplje)</t>
  </si>
  <si>
    <t>Potrebna finančna sredstva za izvedbo posameznega železniškega projekta so definirana na podlagi izdelane in potrjene investicijske dokumentacije na osnovi Uredbe o metodologiji priprave in obravnave investicijske dokumentacije na področju državnih cest in javne železniške infrastrukture in Guide to CBA of Investment Project, EC, December 2014 oziroma je predvidena končna vrednost projekta oblikovana  glede na njegovo stopnjo pripravljenosti in oceno povečanja vrednosti investicij vezano na višjo stopnjo priprave projektne dokumentacije
Postaja Grosuplje: Potrjen INV-P s strani MZI; ocena stroškov je narejena na osnovi projektantskih predračunov v okviru izdelanih Izvedbenih načrtov
Postaja Domžale: Izdelan in potrjen DIIP; izdelana je idejna zasnova za pridobitev projektnih in drugih pogojev</t>
  </si>
  <si>
    <t>Zamude pri usklajevanju vsebine zakona in zamude pri sprejemu zakona</t>
  </si>
  <si>
    <t xml:space="preserve">Nepredvidljivost okoliščin povezanih s covid 19. Zamude pri spremembi zakonodaje potrebne za vzpostavitev informacijske podpore za beleženje delovnega časa. Nezmožnost ali nezainteresiranost vključitve delodajalcev zaradi objektivnih okoliščin na trgu dela (covid19, recesija). Tveganja bodo naslovljena s pravočasno izvedbo aktivnosti, v aktivnost bodo vključeni ustrezni kadri ter delodajalci pravočasno obveščeni o izvedbi javnega poziva. </t>
  </si>
  <si>
    <t>Okoliščine povezane z negativnimi epidemiološkimi razmerami. Težave pri vključevanju podjetij v projekt, ki jih bomo skušali razreševati tudi s pomočjo združenj in nevladnih organizacij.</t>
  </si>
  <si>
    <t xml:space="preserve">(Ne)pripravljenost delodajalcev, samozaposlenih in/ali zaposlenih  za  vključevanje v usposabljanje in izobraževanje v času nepredvidljivih okoliščin. Omenjeno bomo reševali z intenzivno promocijo in strokovno pomočjo delodajalcem in zaposlenim pred in med  vključitvijo v usposabljanja in izobraževanja. </t>
  </si>
  <si>
    <t xml:space="preserve">MDDSZ – interna dokumentacija tj. poročilo za operacijo Trajno zaposlovanje mladih. Projekt »Vrednotenje ukrepa aktivne politike zaposlovanja Spodbujanje samozaposlovanja v obdobju 2007 – 2013 (izvedeno 2017) 85.000 EUR kot osnova za oceno stroškov vrednosti evalvacije projekta. </t>
  </si>
  <si>
    <t xml:space="preserve">Stroški usposabljanja zaposlenih v okviru delodajalcev so 1.000 EUR po usposabljanju, kjer se predvideva vključitev 6.500 zaposlenih oseb. Stroški usposabljanja in akontacije dohodnine za zaposlene osebe v višini 800 EUR. Izračun zajema stroške usposabljanja (600 EUR) in stroške akontacije dohodnine (200 EUR). Pri določitvi stroškov povračil za vključevanje v usposabljanja in izobraževanja se je izhajalo iz stroškov preteklih projektov. Stroški komunikacijske kampanje so ocenjeni na podlagi preteklih projektov. Pri stroških kompenzacije (izpada dohodka) delodajalcev in samozaposlene osebe je izhodišče strošek urne postavke, glede na povprečno plačo za mesec januar 2021. Pri določitvi stroškov dela ekspertne skupine  so upoštevani stroški dela in povračil, ki veljajo za izračun mesečnega dohodka za zaposlene v javni upravi za delovno mesto podsekretar. 
</t>
  </si>
  <si>
    <t>Krepitev odpornosti trga dela in večja vključenost na trgu dela, ki bosta doseženi z ukrepi strateškega načrtovanja, vzpostavitvijo kriznih mehanizmov in zagotovitvijo neposredne podpore delodajalcem in delavcem na določenih področjih kot je npr. varnost in zdravje pri delu ter z ukrepi za odpravo ovir in spodbudami za vključevanje posebej ranljivih ciljnih skupin.</t>
  </si>
  <si>
    <t>CSR.2020.2; CSR.2019.1</t>
  </si>
  <si>
    <t xml:space="preserve">Predvideni strukturni ukrepi in naložbe z aktivnostmi strateškega načrtovanja in prilagajanja (prihodnost dela, digitalizacija, prekarnost …) ter neposredne podpore delodajalcem in delavcem (varnost in zdravje pri delu, prožnejši načini organizacije dela ...) spodbujajo rast in ustanavljanje kakovostnih delovnih mest. </t>
  </si>
  <si>
    <t xml:space="preserve">Vzpostavitev stalne krizne sheme krajšega delovnega časa predstavlja kratkoročen odziv na negativne posledice epidemije v gospodarstvu in naslavlja posredne negativne socialne posledice, dolgoročno pa zagotavlja večjo ekonomsko in socialno odpornost družbe na šoke na trgu dela. </t>
  </si>
  <si>
    <t xml:space="preserve">Predvideni ukrepi in naložbe neposredno podpirajo in prenašajo v prakso načela Evropskega stebra socialnih pravic kot so »aktivna podpora pri zaposlitvi«, »varna in prilagodljiva zaposlitev«, »zdravo, varno in primerno delovno okolje ter varstvo podatkov«, »enake možnosti« in »dohodki in pokojnine za starejše«, posredno pa še nekatere druge kot npr. »usklajevanje poklicnega in zasebnega življenja«. </t>
  </si>
  <si>
    <t>Aktivnosti strateškega načrtovanja in prilagajanja (prihodnost dela, digitalizacija, prekarnost) bodo preprečevale večje posledice globalnih mega trendov na določenih teritorialnih območjih (primer tekstilne industrije v Pomurju v preteklosti) ter tako spodbujale teritorialno in socialno kohezijo in navzgor obrnjeno konvergenco.</t>
  </si>
  <si>
    <t xml:space="preserve">Vzpostavitev pogojev za krepitev fonda javnih najemnih stanovanj </t>
  </si>
  <si>
    <t xml:space="preserve">C4 K3: Stanovanjska politika - Vzpostavitev pogojev za krepitev fonda javnih najemnih stanovanj </t>
  </si>
  <si>
    <t>CSR.2020.2; CSR.2019.3</t>
  </si>
  <si>
    <t xml:space="preserve">Ukrep bo pomenil stalno gonilno silo gospodarskega razvoja gradbeništva – v Sloveniji pomembne panoge z velikimi multiplikacijskimi učinki na gospodarstvo ter posledično velikim vplivom na BDP. </t>
  </si>
  <si>
    <t xml:space="preserve">Dvig deleža najemnih stanovanj bo dvignil odpornost najemnega trga na ekonomska nihanja. Zadostno število javnih najemnih stanovanj državi omogoča učinkovitno izvajanje stanovanjske politike ter zagotavljanje primernih stanovanj za socialno ogrožene skupine. </t>
  </si>
  <si>
    <t>Skladno z usmeritvami 19. principa Evropskega stebra socialnih pravic z  ukrepom zagotavljamo dostop do socialnih stanovanj in kakovostne stanovanjske pomoči za vse, ki jih potrebujejo, še posebej pa socialno ogrožene ter druge marginalizirane skupine</t>
  </si>
  <si>
    <t>Širitev fonda stanovanj, ki se oddajajo po dostopni neprofitni najemnini omogoča vzdržno rešitev stanovanjskega vprašanja za gospodinjstva, ki jim je bil dohodek zaradi krize znižan oz. vzet, medtem ko so njihovi trenutni stanovanjski stroški ostali enaki ter posledično previsoki.</t>
  </si>
  <si>
    <t>Projekti, ki jih prinaša ukrep, bodo generirali nova delovna mesta, ustvarili boljše pogoje za gospodarsko rast, sledili smernicam trajnostnega razvoja pri gradnji ter izboljšali kakovost življenja državljanov, še posebej socialno ogroženih in marginaliziranih skupin.</t>
  </si>
  <si>
    <t>Reforma na področju uvajanja infrastrukture za alternativna goriva</t>
  </si>
  <si>
    <t xml:space="preserve">Digitalizacija železniške in cestne infrastrukture </t>
  </si>
  <si>
    <t>Spodbujanje vzpostavitve infrastrukture za alternativna goriva v prometu</t>
  </si>
  <si>
    <t>Zagotovitev varnega okolja bivanja za osebe, ki so odvisne od pomoči drugih</t>
  </si>
  <si>
    <t>Portal gov.si</t>
  </si>
  <si>
    <t>Tehnično tveganje je minimalno, saj bodo z investicijo zagotovljeni vsi pogoji za izvedbo. Nekoliko večje je tehnično tveganje, ki pa se mu bomo izognili s potencialnim zgodnejšim izvajanjem delov usposabljanj, ko bodo pogoji za njihovo izvedbo zagotovljeni</t>
  </si>
  <si>
    <t>sistem beleženja udeležencev</t>
  </si>
  <si>
    <t>Vzpostavljen testni laboratorij</t>
  </si>
  <si>
    <t>Trajnostna prenova in upravljanje stavb</t>
  </si>
  <si>
    <t>C1 K2: Trajnostna prenova stavb - Trajnostna prenova in upravljanje stavb</t>
  </si>
  <si>
    <t xml:space="preserve">Število km, pokritih s sistemom za nadzor in vodenje prometa </t>
  </si>
  <si>
    <t>Sklep Vlade RS o sprejemu strategije digitalne transformacije podjetij</t>
  </si>
  <si>
    <t>Namen javnega razpisa:
(1) Vpliv na dvig in rast produktivnosti 
(2) Vpliv na optimizacijo in znižanje proizvodnih stroškov in stroškov izvajanja storitev ter  poslovanja
(3) Vpliv na večjo konkurenčnost</t>
  </si>
  <si>
    <t>Z vzpostavitvijo sveta bo zagotovljena enotna točka za usklajevanje aktivnosti na operativnem nivoju povezanih z vlaganji v informacijsko tehnologijo, standardi, zalednimi sistemi in drugimi razvojno tehnološkimi vprašanji pri katerih je kompatibilnost sistemov ključna za njihovo učinkovito delovanje in racionalno vzdrževanje.</t>
  </si>
  <si>
    <t>Celotna gradbena dokumentacija, skladno z Gradbenim zakonom, iz katere bo razviden obseg novih površin, namenjenih izvajanju RRI dejavnosti.</t>
  </si>
  <si>
    <t xml:space="preserve">Ustanovitelj Inštituta / Projektna dokumentacija se nanaša na projekt za izvedbo del, na projekt izvedenih del ter pridobljeno uporabno dovoljenje. </t>
  </si>
  <si>
    <t>Krepitev kapitalskih trgov</t>
  </si>
  <si>
    <t>Dokumentacija o izvedbi projektov / Izpis iz informacijskega sistema</t>
  </si>
  <si>
    <t>Število zaključenih projektov v javno in skupno turistično infrastrukturo v slovenskih vodilnih turističnih destinacijah</t>
  </si>
  <si>
    <t>Število prenovljenih objektov kulturne dediščine</t>
  </si>
  <si>
    <t>Zamik pri izvedbi ustreznega poziva za izbiro pilotnih projektov. Tveganja bodo upoštevana in zmanjšana s pravočasno pripravo poziva, z jasno definiranimi cilji, pogoji in merili, upravičenci in z zagotavljanjem stalnega nadzora za pravočasno ukrepanje.</t>
  </si>
  <si>
    <t>Objava ustreznega poziva/pogodbe o financiranju z visokošolskimi zavodi</t>
  </si>
  <si>
    <t>Izbrani izvajalci pilotnih projektov, ki bodo prenavljali visokošolske  strokovne programe prve stopnje javnih visokošolskih zavodov</t>
  </si>
  <si>
    <t>Zamik začetka izvajanja pilotnih projektov, ker niso pravočasno pripravljene smernice oziroma pride do zamika pri izvedbi ustreznega poziva za izbiro pilotnih projektov. Tveganja bodo upoštevana in zmanjšana s pravočasno pripravo kvalitetne časovnice in ciljev, namena smernic, kot tudi pravočasno pripravo poziva, z jasno definiranimi cilji, pogoji in merili, upravičenci in z zagotavljanjem stalnega nadzora za pravočasno ukrepanje.</t>
  </si>
  <si>
    <t>Spletna povezava do objavljenih prenovljenih učnih načrtov</t>
  </si>
  <si>
    <t>Število mentorjev v podjetjih, ki je uspešno zaključilo usposabljanja</t>
  </si>
  <si>
    <t>Nepravočasnost priprave ustrezne dokumentacije, eventualne administrativne ovire, nepredvidene okoliščine pri izvedbi projekta. Vsa ta tveganja se bodo pri pripravi in izvedbi investicij spremljala in sproti prilagajala spremenjenim okoliščinam.</t>
  </si>
  <si>
    <t>Spletna stran Vlade RS</t>
  </si>
  <si>
    <t xml:space="preserve">S prenovitvijo Zakona o urejanju prostora se namerava izboljšati inštrumente urejanja prostora, vzpostaviti učinkovitejše vodenje državnega in občinskega prostorskega načrtovanja, kar pa bo nujno treba podpreti tudi z digitalizacijo vseh ključnih prostorskih podatkov na način, da bodo ti neposredno uporabni pri pripravi prostorskih aktov. Predlagani nov Gradbeni zakon uresničuje cilje administrativne razbremenitve in pospešitve trajnostnega gospodarskega razvoja na način uveljavljanja učinkovitega in kvalitetnega izvajanja postopkov ter prilagoditve časovnih okvirjev z vpeljavo elementov digitalizacije. </t>
  </si>
  <si>
    <t>S prenovitvijo Zakona o urejanju prostora se namerava izboljšati inštrumente urejanja prostora, vzpostaviti učinkovitejše vodenje državnega in občinskega prostorskega načrtovanja, ter digitalizacija ključnih prostorskih podatkov. Gradbeni zakon uresničuje cilje administrativne razbremenitve in pospešitve trajnostnega gospodarskega razvoja.</t>
  </si>
  <si>
    <t>Pridobljeno uporabno dovoljenje</t>
  </si>
  <si>
    <t>Spodbujanje prestrukturiranja daljinskih sistemov na OVE, ki vključujejo uporabo novih tehnologij</t>
  </si>
  <si>
    <t>C1 K1: Obnovljivi viri energije in učinkovita raba energije - Spodbujanje prestrukturiranja daljinskih sistemov na OVE, ki vključujejo uporabo novih tehnologij</t>
  </si>
  <si>
    <t xml:space="preserve">C1 K4: Trajnostna mobilnost - Digitalizacija železniške in cestne infrastrukture </t>
  </si>
  <si>
    <t>C1 K4: Trajnostna mobilnost - Spodbujanje vzpostavitve infrastrukture za alternativna goriva v prometu</t>
  </si>
  <si>
    <t>Potrebna finančna sredstva za izvedbo posameznega železniškega projekta so definirana na podlagi izdelane in potrjene investicijske dokumentacije na osnovi Uredbe o metodologiji priprave in obravnave investicijske dokumentacije na področju državnih cest in javne železniške infrastrukture in Guide to CBA of Investment Project, EC, December 2014 oziroma je predvidena končna vrednost projekta oblikovana  glede na njegovo stopnjo pripravljenosti in oceno povečanja vrednosti investicij vezano na višjo stopnjo priprave projektne dokumentacije
Postaja Ljubljana: Izdelan in potrjen DIIP; projekt v fazi izbora optimalne variante izvedbe
Nadgradnja Ljubljana-Brezovica-Borovnica: ocena stroškov je narejena na osnovi projektantskih predračunov v okviru izdelanih Izvedbenih načrtov za posamezne pododseke; za pododsek Ljubljana-Brezovica je INV-P izdelan in v pregledu na MZI; za pododseka Brezovica-Preserje in Preserje-Borovnica je INV-P v zaključni fazi izdelave</t>
  </si>
  <si>
    <t>Ocenjena vrednost je narejena:
1. na osnovi že pripravljenih projektov iz katere izhaja vrednost projektantskih predračunov 
- izvedba nadgradnje  hrbteničnega optičnega omrežja, kjer projektantski predračun znaša 1.106.637 EUR,
- Izvedba sistema za nadzor in vodenje prometa na vplivnem ljubljanskem območju, kjer projektantski predračun znaša 9.345.000 EUR
2. podlagi idejnih projektov 
- vrednost projekta za nadgradnjo nadzornega centra Ljubljana po idejni zasnovi znaša 6 mio in je delno povzeta po projektantskem predračunu za projekt vzpostavitve nadzornega centra Maribor, ki je bil pripravljen v letu 2019,
3. izvedbo primerljivih projektov 
- implementacijo cestnih detektorjev – ocenjene vrednosti so povzete po izvedenih projektih vzpostavitve cestno vremenskih postaj in termodetekcijskih kamer iz leta 2020, 
- simulacijsko orodje za načrtovanje prometa  je povzeto po projektih za izvedbo simulacij, ki so v teku v letu 2021</t>
  </si>
  <si>
    <t>Gre za pilotni projekt, zato ni primerljivih projektov iz preteklosti.</t>
  </si>
  <si>
    <t xml:space="preserve">Program digitalne transformacije industrije/podjetij </t>
  </si>
  <si>
    <t xml:space="preserve">C2 K1: Digitalna preobrazba gospodarstva - Program digitalne transformacije industrije/podjetij </t>
  </si>
  <si>
    <t>Priporočene cene IZS.</t>
  </si>
  <si>
    <t>Za primer lahko vzamemo storitev: Celovita presoja vplivov na okolje: Nacionalna strategija za opuščanje rabe premoga in prestrukturiranje premogovnih regij v skladu z načeli pravičnega prehoda, kjer je vrednost naročila (pogodbe in dodatki z DDV): 152.256,00 EUR (https://www.enarocanje.si/Obrazci/?id_pogodbe=162302&amp;id_obrazec=361564). Pri tem gre za tehnično podporo in pripravo podlag izdelovalcu, in ne izvedbo dokumenta, in ni čisto primerljivo</t>
  </si>
  <si>
    <t xml:space="preserve">Ocenjena vrednost stroškov investicije oz. 15-ih investicijskih projektov zajema:
a) Gradbena, obrtniška, strojna in elektro dela, vključno s stroški gradbišča ter zunanjo ureditev s komunalno infrastrukturo
b) Laboratorijska, IKT, športna in druga specialna oprema (delavnice, kuhinje, posebne potrebe,…)
c) Pohištvena in pisarniška oprema
d) drugi stroški (nakup zemljišč, Prostorsko načrtovanje in izvedba natečajev, Projektna dokumentacija, investicijska dokumentacija, Komunalni prispevek, Stroški vodenja projekta, svetovalni inženiring, itd., Gradbeni nadzor, inženiring, super nadzor, itd., Stroški informiranja in komuniciranja, Izvajanje ukrepa umetniškega deleža v javnih investicijskih projektih
Izračun ocenjene vrednosti temelji na izkušnjah že izvedenih in tekočih primerljivih investicijah, preveritvi cen na trgu, ocenjenih vrednostih iz razpoložljive investicijske in projektne dokumentacije (projektantske ocene v IDZ ali projektantski predračuni iz PZI dokumentacije). Pri izračunu ocenjene vrednosti smo izhajali iz dejstva, da se stroški investicij gibljejo povprečno od 2.000 EUR/m2 do 3.000 EUR/m2. V specifičnih primerih pa je odstopanje lahko večje. </t>
  </si>
  <si>
    <t>Zagotavljanje javnih najemnih stanovanj</t>
  </si>
  <si>
    <t>C4 K3: Stanovanjska politika - Zagotavljanje javnih najemnih stanovanj</t>
  </si>
  <si>
    <t>Ministrstvo za izobraževanje, znanost in šport</t>
  </si>
  <si>
    <t>Ministrstvo za zdravje</t>
  </si>
  <si>
    <t>Ministrstvo za delo, družino, socialne zadeve in enake možnosti</t>
  </si>
  <si>
    <t>Ministrstvo za finance</t>
  </si>
  <si>
    <t>Ministrstvo za gospodarski razvoj in tehnologijo</t>
  </si>
  <si>
    <t>Ministrstvo za infrastrukturo</t>
  </si>
  <si>
    <t>Ministrstvo za notranje zadeve</t>
  </si>
  <si>
    <t>Ministrstvo za kulturo</t>
  </si>
  <si>
    <t>Služba vlade za zakonodajo</t>
  </si>
  <si>
    <t>Produktivnost dela ključno spodbujajo investicije in tehnološki napredek v podjetjih, kar prispeva h gospodarski rasti, kar bomo dosegali prek vlaganj v zeleno in digitalno ter tudi z zagotavljanjem inovativnih ekosistemov ekonomsko poslovne infrastrukture.</t>
  </si>
  <si>
    <t>Povečanje produktivnosti prek delovnih mest z višjo dodano vrednostjo.</t>
  </si>
  <si>
    <t>Ustvarjanje pogojev za višje pozicioniranje slovenskih podjetij v globalnih verigah vrednosti ter ohranitev in nastajanje novih delovih mest.</t>
  </si>
  <si>
    <t>Zagotavljanje finančnih sredstev (povratnih in nepovratnih) podjetjem za njihovo večjo globalno konkurenčnost</t>
  </si>
  <si>
    <t>CSR.2020.3; CSR.2019.1</t>
  </si>
  <si>
    <t>Program znanj in spretnosti za Evropo za trajnostno konkurenčnost, socialno pravičnost in odpornost (COM(2020) 274) navaja, da so znanja, spretnosti in vseživljenjsko učenje, kar bomo krepili z ukrepi komponente, bistvenega pomena za dolgoročno in trajnostno rast, produktivnost in inovacije ter so zato ključni dejavnik za konkurenčnost podjetij vseh velikosti. Obstajajo dokazi, da dostop do visokokakovostnega izobraževanja in varstva v zgodnjem otroštvu trajno vpliva na dosežke v šoli in v poznejšem življenju. Hkrati pa izobraževanje in usposabljanje odraslih prispevata k izboljšanju zaposljivosti v spreminjajočem se svetu dela, saj razvijajoče se potrebe po znanjih in spretnostih, prinašajo potencial za nova delovna mesta. Modernizacija izobraževalnih in visokošolskih programov in infrastrukture bo omogočila visokokakovostno izobraževanje za vse, kar bo Sloveniji pomagalo doseči njene gospodarske cilje, saj je le-to izhodišče za uspešen karierni razvoj in poklicno pot, spodbuja osebni razvoj in je gonilo za raziskave, razvoj, inovacije in konkurenčnost. S krepitvijo digitalnih kompetenc in kompetenc za trajnostni razvoj kot tudi področja finančne pismenosti bomo povečevali kritično maso strokovnjakov, s tem pa se povečuje konkurenčnost države, saj ljudje z ustreznimi znanji in spretnostmi, lahko delajo učinkoviteje in izkoriščajo napredne tehnologije. Na ta način se zmanjšujejo neskladnja med potrebami na trgu dela in znanji delovne sile. Ukrepi bodo tako krepili potencial rasti, saj bodo odgovarjali na potrebe gospodarstva in negospodarstva ter omogočili proaktivno krepitev znanj in spretnosti za delovna mesta v propulzivnih sektorjih oziroma sektorjih rasti. Obstoječi podatki kažejo, da uvajanje zelenih tehnologij pozitivno vpliva na ustvarjanje delovnih mest (ILO 2018). Politike in strategije finančnega izobraževanja, ki opolnomočijo posameznike, skupaj z omogočanjem finančnih okvirov za zaščito potrošnikov, lahko učinkovito prispevajo k finančni blaginji, ki podpira finančno stabilnost in vključujočo rast.</t>
  </si>
  <si>
    <t xml:space="preserve">Konkurenčnost Slovenije je v veliki meri osnovana na ustrezno usposobljenih oz. kompetentnih ljudeh z dovolj širokim naborom kompetenc (znanj, spretnosti, vrednot in ravnanj), ki so se hkrati sposobni prilagajati hitrim spremembam tako v družbi kot na trgu dela, kar omogoča za spremembe in izzive iz okolja bolj prilagodljivo in odpornejše gospodarstvo. Struktura gospodarstva, ki temelji na znanju, je bolj prilagodljiva in odpornejša za spremembe in izzive iz okolja. Z izboljšano izobrazbeno strukturo prebivalstva se bodo tudi zmanjšale potrebe po socialnih in zdravstvenih storitvah. Z ukrepi komponente, krepitvijo kompetenc, zlasti digitalnih in za trajnosti razvoj ter tistih, ki jih zahtevajo poklici prihodnosti, bomo izboljševali odpornost izobraževalnega sistema na različne krizne situacije, krepili potencial rasti ter dvigali socialno odpornost države. Tudi ustrezna raven finančne pismenosti prispeva k trajnostnemu razvoju družbe  ter materialni in finančni blaginji ljudi. </t>
  </si>
  <si>
    <t>Ukrepi bodo v skladu z načeli Evropskega stebra socialnih pravic s prilagoditvijo izobraževalnih in študijskih programov oz. programi usposabljanja na različnih področjih na celotni izobraževalni vertikali krepili kakovostno in vključujoče izobraževanje, usposabljanje in vseživljenjsko učenje za vse, krepili torej pridobivanje ključnih kompetenc (predvsem digitalnih in kompetenc za trajnostni razvoj ter finančne pismenosti), ki posameznikom omogočajo polno udeležbo v družbi in uspešno obvladovanje prehajanja na trgu dela.  Hkrati bomo z ukrepi sledili načelom kvalitetnega izobraževanja oz. usposabljanja za vse, torej zagotavljali vsem enako obravnavanje in enake možnosti ne glede na spol, raso ali narodnost, vero ali prepričanje, invalidnost, starost ali spolno usmerjenost, v zvezi z izobraževanjem ter dostopom do javnih storitev. Z ukrepi pa bomo krepili tudi povezanost izobraževalnega dela z (ne)gospodarstvom z namenom zagotavljanja hitrejšega in lažjega prehoda mladih na trg dela, krepili kompetence strokovnih delavcev v vzgoji in izobraževanju ter izvajali usposabljanja za odrasle s področja finančne pismenosti za lažje delovanje v družbi in na trgu dela. Prenova izobraževalnih programov bo omogočila hitrejše odzivanje izobraževalnega sistema na potrebe na trgu dela oz. družbi, krepitev ključnih kompetenc mladih pa bo zagotovo izboljšalo njihove možnosti za aktivno udeležbo v družbi in na trgu dela.</t>
  </si>
  <si>
    <t xml:space="preserve">Vsi posamezniki, predvsem pa mladi, morajo postati bolj odporni na spremembe in se naučiti nanje prilagajati. Za družbo, ki postaja vse bolj mobilna, digitalna in trajnostna, so potrebni novi načini učenja z namenom bolj učinkovitega zagotavljanja ustreznih kompetenc za digitalni in zeleni prehod Slovenije. Z ukrepi prenove izobraževalnih in študijskih programov, krepitvijo ključnih znanj in spretnosti posameznikov, ki so prečna, bomo omogočili boljše in hitrejše prilagajanje posameznikov na različne izzive družbe, gospodarstva ali okolja, kar vključuje tudi situacije kot je bila epidemija covid-19.  Finančna pismenost je prepoznana tudi kot pomemben blažilec negativnih gospodarskih, javnofinančnih in socialnih razmer kot posledice globalne negotovosti povezane s COVID-19 in po njej. Pomen ustrezne ravni finančne pismenosti je bil še posebej prepoznan v obdobju globalne finančne krize v prejšnjem desetletju, kar so izpostavile tudi Svetovna banka, OECD, Evropska komisija in drugi. </t>
  </si>
  <si>
    <t>Izobraževanje in usposabljanje sta ključna za osebno izpolnitev, socialno kohezijo, gospodarsko rast in inovacije. Sta tudi bistven gradnik pravičnejše in bolj trajnostne Evrope. Izboljšanje kakovosti in vključujočnosti sistemov izobraževanja in usposabljanja ter zagotavljanje digitalnih spretnosti za vse je za EU strateškega pomena. 
Izobraževalna infrastuktura ter samo izobraževanje in usposabljanje povečujeta priložnost za razvoj, če sta prilagojena lokalnim potrebam. Ukrepi bodo zagotavljali enakomerno pokritost institucij izobraževanja oz. usposabljanja, s čimer bomo zmanjševali razlike v razvitosti posameznih področij. Digitalne kompetence namreč lahko oddaljenim območjem pomagajo tudi pri dostopu do kakovostnega izobraževanja.</t>
  </si>
  <si>
    <t>CSR.2020.3; CSR.2019.3</t>
  </si>
  <si>
    <t>CSR.2020.3, CSR.2019.2</t>
  </si>
  <si>
    <t>CSR.2020.3; CSR.2019.2</t>
  </si>
  <si>
    <t>CSR.2020.1 in 3; CSR.2019.2</t>
  </si>
  <si>
    <t>CSR.2020.3, CSR.2019.3</t>
  </si>
  <si>
    <t>CSR.2019.2 in 3, CSR.2020.3</t>
  </si>
  <si>
    <t>CSR.2020.1, CSR.2019.1</t>
  </si>
  <si>
    <t>CSR.2013.1; 2014.1, 2015.1, 2016.1; 2017.1, 2018.1, 2019.1, 2020.1</t>
  </si>
  <si>
    <t>Znižanje porabe energije v stavbah, zasledovanje ciljev DSEPS po 3% obnovi stavb javnega sektorja letno</t>
  </si>
  <si>
    <t>Cilj je večja učinkovitost in rast podjetij, predvsem tradicionalnih, ki so dosegla raven rasti, ki je z obstoječimi poslovnimi modeli ne morejo več povečati, pač pa jo lahko povečajo z njihovo transformacijo ob podpori digitalnih tehnologij.</t>
  </si>
  <si>
    <t>Komponenta bo omogočila ustrezen odziv na kritične pomanjkljivosti v digitalizaciji javnega sektorja, ki so se (dodatno) razgalile v času epidemije Covid-19, kot so: nezadosten nabor, dostopnost ali kakovost e-storitev, nezadostna in zastarela IT oprema, premajhna kapaciteta omrežnih povezav in računalniške IT infrastrukture, ki ne zadošča za povečan obseg digitalnega poslovanja.</t>
  </si>
  <si>
    <t>Cilja: 
- Trajnostni razvoj slovenskega turizma - trdno pozicioniranje na mestu vodilne države na področju okoljske trajnosti;
- dvig dodane vrednosti v turizmu s preoblikovanjem v trajnostni turizem višje dodane vrednosti, vključno z obnovo, oživljanjem in valorizacijo kulturne dediščine.</t>
  </si>
  <si>
    <t>Krepitev kompetenc za digitalni in zeleni prehod, za hitrejše odzivanje na potrebe gospodarstva in družbe ter krepitev prehoda iz izobraževanja na trg dela, kot tudi krepitev odpornosti izobraževalnega sistema</t>
  </si>
  <si>
    <t>Cilj je izboljšano podporno okolje za podjetja in državljane</t>
  </si>
  <si>
    <t>Cilj reforme je zagotovitev kakovostnega, finančno vzdržnega in vsem dostopnega javnega zdravstva kot temelj slovenskega zdravstvenega sistema.</t>
  </si>
  <si>
    <t>Vzpostaviti kakovosten, finančno vzdržen in dostopen sistem dolgotrajne oskrbe, kar obsega:
- vzpostavitev novega stebra socialne varnosti,
- vzpostavitev okvira za delovanje kakovostnega, socialno pravičnega in finančno vzdržnega sodobnega sistema dolgotrajne oskrbe (v nadaljevanju: DO), ki bo odporen na spremembe in krize,
- povečanje dostopnosti, dosegljivosti in razpoložljivosti storitev DO, vsem upravičencem, ki DO potrebujejo, ne glede na njihov socialno ekonomski položaj ali okolje, kjer bivajo,
- krepitev kadrovskih kapacitet zaposlenih v DO (kakovost/znanja, število),
- podpora izvajalcem neformalne oskrbe</t>
  </si>
  <si>
    <t xml:space="preserve">Reforma stanovanjske politike v Sloveniji s ciljem dostopa do najemnih stanovanj za socialno ogrožene in druge marginalizirane skupine  </t>
  </si>
  <si>
    <t>Ocenjeni stroški temeljijo na izkušnjah, ki jih je ministrstvo pridobilo v okviru preteklih že izvedenih gradbenih projektov na področju gradnje domov in drugih socialno varstvenih zavodov. Sredstva se bodo namenila za izgradnjo in opremo domov za starejše v katerih bodo nameščene osebe, upravičene do DO. V okviru investicije bodo kriti stroški priprave in izdelave projektne dokumentacije, nadzora, stroški nakupa in gradnje nepremičnin, zemljišč in opreme.</t>
  </si>
  <si>
    <t>V okviru EU programov ni bilo podprtih podobnih investicijskih projektov</t>
  </si>
  <si>
    <t>Baza podatkov projektne pisarne izvedenih prenov javnih stavb</t>
  </si>
  <si>
    <t>MZI, Projektna pisarna za obnovo stavb v lasti javnega sektorja</t>
  </si>
  <si>
    <r>
      <t xml:space="preserve">
Ocenjena vrednost tega dela investicije vključuje stroške vezane na nadgradnjo železniških postaj Domžale in Grosuplje. Ocenjena vrednost posamezne investicije nadgradnje železniških postaj vključuje celotne stroške izvedbe investicije, in sicer stroške izdelave projektne, okoljske in investicijske dokumentacije, stroške gradnje, stroške nakupa zemljišč in služnosti, stroške inženirja in gradbenega nadzora, stroške zapor prometa in stroške obveščanja javnosti.</t>
    </r>
    <r>
      <rPr>
        <sz val="11"/>
        <color rgb="FFFF0000"/>
        <rFont val="Calibri"/>
        <family val="2"/>
        <charset val="238"/>
        <scheme val="minor"/>
      </rPr>
      <t xml:space="preserve"> V predlog za sofinanciranje s sredstvi RRF je vključen </t>
    </r>
    <r>
      <rPr>
        <u/>
        <sz val="11"/>
        <color rgb="FFFF0000"/>
        <rFont val="Calibri"/>
        <family val="2"/>
        <charset val="238"/>
        <scheme val="minor"/>
      </rPr>
      <t>le del izvedbenih stroški investicije</t>
    </r>
    <r>
      <rPr>
        <sz val="11"/>
        <color rgb="FFFF0000"/>
        <rFont val="Calibri"/>
        <family val="2"/>
        <charset val="238"/>
        <scheme val="minor"/>
      </rPr>
      <t>. DDV in preostali del izvedbenih stoškov, ki jih bomo financirali s sredstvi proračuna RS oz. bo del prisepeval tudi občinski vir skladno s sporazum o sofinanciranju.</t>
    </r>
  </si>
  <si>
    <t>Ministrstvo za kmetijstvo, gozdarstvo in prehrano v sodelovanju z Gozdarskim inštitutom Slovenije</t>
  </si>
  <si>
    <t>Stroški projektov so ocenjeni na osnovi analize stanja in potreb na terenu, ki so jih na ministrstvo posredovale lokalne skupnosti in nevladne civilno družbene zveze in organizacije (seznam »ready to go« projektov z izdelano projektno dokumentacijo).</t>
  </si>
  <si>
    <t>Historični podatki preteklih izvedenih projektov</t>
  </si>
  <si>
    <t>OP EKP 2007-2013, OP EKP 20214-2020, FM EGP</t>
  </si>
  <si>
    <t>Z načrtovanimi vlaganji v dvig kakovosti nastanitvene turistične infrastrukture, javne turistične infrastrukture in doživetij kulturne dediščine, ki bo hkrati trajnostno naravnana in energetsko učinkovita, z uporabo sodobnih digitalnih orodij, ki bodo zagotavljala dobro uporabniško izkušnjo in povečanje učinkovitosti poslovanja turističnih ponudnikov, bo prišlo do ustrezne krepitve potenciala rasti slovenskega turizma (ob sinergiji s hkratnim procesom konsolidacije, dokapitalizacije s finančnimi investitorji ter končne postopne privatizacije preostalega premoženja države v večjih turističnih podjetjih). Turizem je velik generator delovnih mest. V slovenskem turizmu v širšem smislu je bilo pred pandemijo Covid-19 zaposlenih preko 52.000 oseb (največ v gostinstvu). Več kot 6,5% vseh delovnih mest v Sloveniji je v sektorju gostinstva in turizma. Mnogo delovnih mest je s turizmom še posredno povezanih (dobavitelji, trgovina, živilsko predelovalna industrija, kmetijstvo, prevoz, servisne storitve, gradbeništvo, idr.). Investicije, ki jih načrtujemo in posledično dvig aktivnosti in dodane vrednosti v turizmu, bodo imele neposreden vpliv na ohranitev delovnih mest in ustvarjanje novih (tudi kreativnih) delovnih mest tako v turizmu kot številnih s turizmom povezanih dejavnostih. Gradbeni sektor in turistične ter druge spremljajoče dejavnosti, ki bodo vključene v izvedbo investicij, bodo s povečanjem aktivnosti na tem področju pozitivno vplivale na gospodarsko rast in ustvarjanje novih delovnih mest.</t>
  </si>
  <si>
    <t>Okrevanje turizma po epidemiji Covid-19 bo z izvedenimi spremembami in sistemskimi spodbudami krajše, krepila se bo odpornost sektorja. Investiranje v kulturno dediščino nima le multiplikativnega učinka povečane gradbene in turistične dejavnosti, pač pa se pozitiven multiplikativni učinek odvija tudi preko izvedenega vpliva povečanja prejemkov zaposlenih na osebno porabo, pa tudi na investicijsko porabo (prihranki) in državno porabo (plačilo direktnih davkov)</t>
  </si>
  <si>
    <t xml:space="preserve">V okviru komponente se spoštuje vse pravice, vključene v okviru European Pillar of Social Rights. Poseben poudarek je na dvigu kompetenc kadrov, saj bodo morali prejemniki sredstev določen delež sredstev nameniti usposabljanju zaposlenih. Investicije bodo imele pozitiven vpliv na zaposlovanje, pri katerem je v okviru nacionalne zakonodaje potrebno spoštovati vse pravice (enake možnosti, enakost spolov, zagotavljanje ustreznih pogojev dela, zdravstveno in socialno varstvo, minimalna plača, nadomestilo za brezposelnost itd.). V okviru priprave strateških dokumentov se posebej naslavlja cilj dvig zadovoljstva in kakovosti življenja zaposlenih v turizmu in lokalnih skupnosti. Nove e-storitve pomenijo boljšo dosegljvost storitev za državljane, ne glede na spol, raso alli narodnost, vero ali prepričanje. </t>
  </si>
  <si>
    <t>Vlada RS je sprejela 9 paketov pomoči gospodarstvu, med katerimi je naslovljen tudi turizem, uvedeni so bili turistični boni, ki so jih prejeli vsi prebivalci RS in jih je možno koristiti v letu 2020 in 2021, objavljena sta bila dva javna razpisa za sofinanciranje obratovalnih stroškov podjetjem v  turizmu.  V pripravi je tudi interventni zakon za turizem, s katerim se posebej naslavlja ta panoga. Sprejeti in uvedeni so ukrepi za varovanje zdravja gostov in zaposlenih v gostinsko-turističnih obratih. Pripravljen je Načrt za okrevanje in odpornost, v okviru katerega je definiranih pet ključnih stebrov okrevanja. Prilagojeni so prodajni in trženjski načrti, ki odsevajo novo realnost; poudarek je na domačem in bližnjih tujih trgih. Lansirana je bila kampanja namenjena domačim gostom in izveden javni poziv za spodbujanje povpraševanja po storitvah turističnega vodenja. Ključni koraki digitalnega prehoda v komunikaciji s poslovnimi javnostmi so narejeni. Ukrepi predvideni v komponenti bodo prispevali k blažitvi negativnih ekonomskih in socialnih učinkov epidemije COVID 19.</t>
  </si>
  <si>
    <t xml:space="preserve">Strateški dokumenti s področja turizma Slovenijo kot turistično destinacijo glede na nosilne turistične produkte delijo na štiri makro destinacije, znotraj katerih je enakomerno razporejenih 35 vodilnih destinacij, ki imajo največji vpliv na razvoj turizma. Vodilne destinacije so enakomerno razporejene po celotni državi, 17 jih sodi v Vzhodno kohezijsko regijo in 18 v Zahodno kohezijsko regijo. RS podpira vodilne destinacije pri razvoju turizma in izvajanju nalog destinacijskega managementa. Tudi v okviru sredstev sklada RRF bo pozornost namenjena enakomerni razporeditvi sredstev, pri tem bodo v okviru meril za izbor imeli prednost projekti iz obmejnih problemskih območij. Investicije v obnovo kulturnih spomenikov bodo razpršene po celotnem območju Slovenije (decentralizirano vlaganje, nujno v post covid razmerah). </t>
  </si>
  <si>
    <t>državni proračun DDV</t>
  </si>
  <si>
    <t>občinski proračun DDV</t>
  </si>
  <si>
    <t>Komponenta bo omogočila prilagojeno in nadgrajno preventivno delovanje, pripravljenost, odziv in obnovo zaradi podnebno pogojenih nesreč (s poudarkom na poplavah, velikih požarih v naravi in plazovih) ter varovanje okolja, predvsem vodnih virov</t>
  </si>
  <si>
    <t xml:space="preserve">Ukrepi omogočajo dostop do osnovnih storitev, kot je pitna voda ter zagotavljajo zdravo in varno delovno ter bivalno okolje. Sočasno ukrepi neselektivno naslavljajo vse skupine prebivalstva, po posameznih območjih pomembnega vpliva nesreč, omogočajo dodatno izobraževanje in usposobljenost, podpirajo enakost spolov in enake možnosti.  </t>
  </si>
  <si>
    <t>Komponenta vključuje reforme in investicije, ki se nanašajo na celotno ozemlje RS, v določenih delih pa dodatno še specifično na geografsko omejena območja (območja pomebnega vpliva poplav, velikih požarov in plazov).</t>
  </si>
  <si>
    <t>Sistemski pristop: Vzpostavitev enotne točke za krožno gospodarstvo</t>
  </si>
  <si>
    <t xml:space="preserve">Časovni zamik pri izbiri enotne točke za krožno gospodarstvo in sklenitvi pogodbe. </t>
  </si>
  <si>
    <t>Sklenitev pogodbe za izvajanje nalog enotne točke za krožno gospodarstvo</t>
  </si>
  <si>
    <t>Časovni zamik pri opredelitvi načrta izvedbe in sklenitvi pogodb z izvajalskimi institucijami. Tveganje:  kadrovska podhranjenost, pomanjkanje znanja</t>
  </si>
  <si>
    <t>Končna poročila investitorjev</t>
  </si>
  <si>
    <t>Zaključeni posamezni naložbeni projekti, s katerimi se generirajo nove zmogljivosti za predelavo lesa, kar se bo preverjalo na osnovi poročil investitorjev in preverjanj na terenu.</t>
  </si>
  <si>
    <t>Zakon ne bo sprejet v predvidenem roku. Tehnične podlage ne bodo pripravljene v začrtanih rokih</t>
  </si>
  <si>
    <t>Register izdanih osebnih izkaznic.</t>
  </si>
  <si>
    <t>Spremembe Zakona o splošnem upravnem postopku in Uredbe o upravnem poslovanju, ki bodo omogočale elektronsko poslovanje v določenih segmenith upravnega procesa z uporabo sodobne digitalne tehnologije (npr. poenostavitev vročanja odločb - elektronsko vročanje)</t>
  </si>
  <si>
    <t xml:space="preserve">Dvig števila uporabnikov e-storitev </t>
  </si>
  <si>
    <t>Evidenca uporabnikov e-identitete</t>
  </si>
  <si>
    <t>Storitve niso po meri uporabnikov, slaba promocija storitev, nezaupanje uporabnikov</t>
  </si>
  <si>
    <t>Evidenca sklenjenih pogodb</t>
  </si>
  <si>
    <t xml:space="preserve">Nezadosten interes izvajalcev za izgradnjo omrežij.  </t>
  </si>
  <si>
    <t>Izpis iz evidence sklenjenih pogodb</t>
  </si>
  <si>
    <t>Število uporabnikov, ki bodo do konca leta 2022 pri svojem operativnem delu uporabljali novo policijsko digitalno radijsko omrežje (TETRA)</t>
  </si>
  <si>
    <t>Prevzemni zapisniki, vzorčna poročila uporabnikov o delu z aplikacijami/ število registriranih uporabniških računov/ beleženje pomoči uporabnikom digitalnih aplikacij oz. storitev</t>
  </si>
  <si>
    <t>Število novih informacijskih rešitev, ki se testno uporabljajo pri poučevanju, učenju, v športu ter spremljanju diplomantov poklicnega in strokovnega izobraževanja</t>
  </si>
  <si>
    <t>Število trajno vzpostavljenih medkrajevnih optičnih povezav s hitrostjo 100 Gb/s</t>
  </si>
  <si>
    <t>Kupljeni ali zakupljeni medkrajevni vodi bodo izkazani v poslovnih evidencah javnega zavoda Arnes</t>
  </si>
  <si>
    <t>Zamude pri implementaciji zaradi nepopolne konkurence na trgu</t>
  </si>
  <si>
    <t>Prevzemni zapisniki s strani ARNES-a, poročila s strani ARNES-a, pregled vzpostavljene infrastrukture na terenu, zapis o vzpostavljeni infrastrukturi v poslovnih knjigah javnega zavoda</t>
  </si>
  <si>
    <t>Ministrstvo za pravosodje</t>
  </si>
  <si>
    <t xml:space="preserve">Vrednosti projektov iz preteklih izkušenj v okviru EKP 2014-2020 (operacije Učinkovito pravosodje v višini 32,9 mio EUR), in sicer izvedenih podobnih projektov, kot so npr.: e-Overitve, s katerimi se je vzpostavila informacijska podpora na področju overitev na sodiščih, e-Vložišče, ki je omogočilo vzpostavitev digitalizacije vhodnih pisanj in razširitev uporabe elektronskega vročanja sodnih pošiljk, PUND-prenova centralnega vpisnika za vodenje pravdnih postopkov, e-Zemljiška knjiga, Digitalizacija vhodne pošte in nadgradnja informacijskega sistema i-I, e-Hramba, Zeleni sodni postopek, Sistem komuniciranja med sodišči in javnostmi, Prenova spletnih strani slovenskih sodišč, eDražbe ipd. </t>
  </si>
  <si>
    <t>Nedoseganje političnega konsenza in konsenza deležnikov; daljši časovni potek od predvidenega</t>
  </si>
  <si>
    <t>Nedoseganje konsenza deležnikov; daljša časovna omejitev za dosego ciljev.</t>
  </si>
  <si>
    <t xml:space="preserve">Naložbe v prestrukturiranje daljinskih sistemov so razpršene po celotnem območju Slovenije, kjer se nahajajo daljinski sistemi, primerni za prestrukturiranje na OVE, pretežno v večjih urbanih območjih. Podobno velja za elektro distribucijsko omrežje, kjer se bodo naložbe izvajale po celotnem ozemlju Slovenije, s čimer bomo krepili teritorialno kohezijo. Naložbe v geotermalno in hidro energijo se bo izvedlo v vzhodni, manj razviti, kohezijski regiji, kjer so hkrati tudi najboljši naravni pogoji za izvedbo teh naložb. Naložbe v tehnološke rešitve na področju investicij v gospodarstvu bodo prispevale k enakomerni razbremenitvi eneergetske intenzivnosti in prehodu v nizkoogljično družbo v vseh regijah. </t>
  </si>
  <si>
    <t>Konzorcij bo moral predstaviti izvedene pilotne aktivnosti v poročilu o izvedbi in njihov prispevek k reformi , poleg tega bo preverjanje lahko potekalo tudi na terenu</t>
  </si>
  <si>
    <t>Sprejetje novega Načrta zmanjšanja poplavne ogroženosti ter strokovnih podlag</t>
  </si>
  <si>
    <t>Sprejem Pravilnika o spremembah in dopolnitvah pravilnika o pogojih za vpis v register dobaviteljev in drugih obveznostih dobaviteljev ter zahtevah za trženje gozdnega reprodukcijskega materiala (sprememba pogojev za registracijo dobaviteljev in spremnih dokumentov, s spremembami zagotavljamo, da se bo tržil GRM ustrezne kakovosti, predvsem zdrav GRM) ter Pravilnika o spremembah in dopolnitvah pravilnika o potrdilih in glavnih spričevalih za gozdni reprodukcijski material (sprememba priloge obrazca Potrdila o izvoru GRM, ki bo omogočal sledenje za potrebe certifikacije GRM)</t>
  </si>
  <si>
    <t>Digitalna transformacija gospodarstva (podjetij in industrije)</t>
  </si>
  <si>
    <t>Sprejetje Strategije digitalne transformacije podjetij</t>
  </si>
  <si>
    <t xml:space="preserve">predvidena izvedba 980 novih transformatorskih postaj in 1520  km novega nizkonapetostnega distribucijskega omrežja, predviden delež sofinanciranja je 80%.
Povprečen strošek izvedbe nove transformatorske postaje  20/0,4 kV je ocenjen na 50.800 EUR brez DDV( zemeljska in gradbena dela, transformator, elektro oprema, montaža, projektiranje), povprečen strošek 1 km nizkonapetostnega distribucijskega omrežja ( zemeljska in gradbena dela, nosilni stebri, kabliranje, elektro oprema, montaža, projektiranje ) pa 33.000 EUR brez ddv (60% jih je v kanalih in 40% v zemlji). 
</t>
  </si>
  <si>
    <t>Primerjalna študija podjetij daljinskega ogrevanja, ki ga je izdelal IJS, glej prilogo komponente1</t>
  </si>
  <si>
    <t>Primerljivi stroški - gledj prilogo komponente1</t>
  </si>
  <si>
    <t>glej prilogo komponente 4</t>
  </si>
  <si>
    <t>Daljša časovna omejitev za dosego ciljev zaradi nepričakovanih okoliščin.</t>
  </si>
  <si>
    <t>Cene temeljijo na izkušnjah, ki smo jih pridobili v okviru primerljivih projektov: Klinični inštitut za medicino dela, prometa, športa, KO za nefrologijo, ocena podana s strani arhitekta, gradnja hematološkega oddelka.</t>
  </si>
  <si>
    <t>Baza Mferac; projekt eZdravje</t>
  </si>
  <si>
    <t>Informacijska podpora za preventivne programe (CKZ) v obdobju od 2019 do 2020 (portal javnih naročil, JN001968(2018-W01); eZdravje v obdobju 2007-2013</t>
  </si>
  <si>
    <t>projekt Model skupnostnega pristopa za zmanjševanje neenakosti v zdravju</t>
  </si>
  <si>
    <t>Državni proračun</t>
  </si>
  <si>
    <t xml:space="preserve">Ocena stroškov izhaja iz preteklih izkušenj pri izvedbi sorodnih IT projektov, financiranih iz trenutno veljavnih in preteklih operacij ESS/ESRR (Povezljivost, odprtost, kakovost v vrednosti 10,31 mio EUR, Uprava 2020 v vrednosti 7,23 mio EUR, Enotna poslovna točka v vrednosti 10,10 mio EUR, Gospodar v vrednosti 0,82 mio EUR, Vzpostavitev državnega računalniškega oblaka v vrednosti 14,43 mio EUR, Enotna kontaktna točka 1 v vrednosti 1,01 mio EUR, Enotna kontaktna točka 2 – vzpostavitev elektronskih postopkov poslovnega portala v vrednosti 3,50 mio EUR, Vzpostavitev nove elektronske podpore poslovanju javne uprave z občani in poslovniki subjekti (e-UPRAVA 2) v vrednosti 2,28 mio EUR, Interoperobilnost in e-izmenjava podatkov v vrednosti 9,85 mio EUR), na podlagi pregleda stanja na trgu ter z zbiranjem posameznih stroškovnih elementov (stroški zunanjih izvajalcev, stroški opreme, stroški investicij, stroški informiranja in obveščanja, stroški dela)
Na podlagi sprejetih kriterijev in cenika Upravne akademije ter na podlagi preteklih izkušenj in računov. </t>
  </si>
  <si>
    <t>Ministrstvo za javno upravo, pretekle izkušnje v okviru izvajanja evropske kohezijske politike (operativni program 2014-2020 in operativni prorgam 2007-2013);
Plačni sistem javnega sektorja: https://www.gov.si/teme/placni-sistem/
Ministrstvo za javno upravo, Upravna akademija (kriteriji in cenik)</t>
  </si>
  <si>
    <t xml:space="preserve">EKP 2014-2020 in EKP 2007-2013 </t>
  </si>
  <si>
    <t>Zamude pri izvedbi javnih naročil in tehnični implementaciji.</t>
  </si>
  <si>
    <t xml:space="preserve">organizacija IRENA:  https://irena.org/publications/2020/Jun/Renewable-Power-Costs-in-2019 </t>
  </si>
  <si>
    <t>Investicijska dokumentacija, pripravila MNZ, MJU, MIZŠ in MK</t>
  </si>
  <si>
    <t>Primerljivi stroški projektov EKP 14-20 in REACT-EU - glej prilogo komponente 2</t>
  </si>
  <si>
    <t>Primerljivi stroški - glej prilogo komponente 2</t>
  </si>
  <si>
    <t>Ocena vrednosti investicije je bila izdelana na podlagi izvedbe primerljivih investicijskih projektov in na podlagi javno dostopnih podatkov na portalu javnih naročil; kazalnik EUR/m2 NTP ali EUR/m2 BTP</t>
  </si>
  <si>
    <t>Investicijska dokumentacija DIIP in IP za prenovo in opremo laboratorijev v stavbe GIS (pritličje, desni trakt), programsko orodje Arhigram, portal javnih naročil - objava pogodb, natečajne naloge ZAPS, ponudbe, druge investicije.</t>
  </si>
  <si>
    <r>
      <t xml:space="preserve"> 5,4 do 9 mio EUR na km proge (brez DDV) vrednost po km na odseku Kranj-Jesenice je</t>
    </r>
    <r>
      <rPr>
        <sz val="11"/>
        <color rgb="FFFF0000"/>
        <rFont val="Calibri"/>
        <family val="2"/>
        <charset val="238"/>
        <scheme val="minor"/>
      </rPr>
      <t xml:space="preserve"> 4,33 mio EUR brez ddv (gre za enotirno progo) glej prilogo komponente 4</t>
    </r>
  </si>
  <si>
    <t>državni proračun, CEF (projektiranje)</t>
  </si>
  <si>
    <r>
      <t xml:space="preserve"> 5,4 do 9 mio EUR na km odrte proge (brez DDV), </t>
    </r>
    <r>
      <rPr>
        <sz val="11"/>
        <rFont val="Calibri"/>
        <family val="2"/>
        <charset val="238"/>
        <scheme val="minor"/>
      </rPr>
      <t>vrednost po km na odseku Lj-Borovnica je 7,63 mio, glej prilogo komponente 4</t>
    </r>
  </si>
  <si>
    <t>EK, SŽ</t>
  </si>
  <si>
    <t>glej prilogo komponente4</t>
  </si>
  <si>
    <t>EV: 16.000 EUR brez DDV za polnilno postajo z 2 priključkoma (običajna polnilna mesta), 61.000 EUR brez DDV za polnilno postajo z 2 priključkoma (polnilna mesta visoke moči),
SZP (CNG): 795.000 EUR brez DDV za oskrbovalno mesto,
UZP (LNG): 1 mio EUR brez DDV za oskrbovalno mesto za UZP
SKUPAJ za 195 polnilnih oz. oskrbovalnih mest 7,75 mio EUR brez DDV
glej prilogo komponente 4</t>
  </si>
  <si>
    <t>Časovna izvedbe priprave celotne dokumentacije za predmetni javni razpis</t>
  </si>
  <si>
    <t>C1 K4: Trajnostna mobilnost - Reforma na področju uvajanja infrastrukture za alternativna goriva</t>
  </si>
  <si>
    <t xml:space="preserve">Potrdila o opravljenem usposabljanju mentorjev </t>
  </si>
  <si>
    <t>Pozitivno mnenje, ki ga izda ministrstvo, pristojno za izobraževanje</t>
  </si>
  <si>
    <t>Od sodelovanja deležnikov je odvisen časovni okvir prenove višješolskih študijskih programov. veganje predstavlja tudi napačna ocena vrednosti in časovnega okvirja posameznih aktivnosti ter druge nepredvidene okoliščine pri izvajanju projekta</t>
  </si>
  <si>
    <t xml:space="preserve">Iz študije »Ekonomski vidiki prestrukturiranja lesno-predelovalne panoge v Republiki Sloveniji«    izhaja, da je za dosego zastavljenih ciljev vezanih na predelavo lesa potrebno izvesti investicije v višini 450 mio EUR. Višina dodeljene kvote razpoložljivih sredstev v okviru NOO, ki se bodo preko javnega razpisa namenila za ta namen, bo omogočala spodbuditev investicijskega potenciala v skupni višini  cca 140 mio EUR,  izhajajoč iz predpostavke, da se bo z nepovratnimi sredstvi v povprečju sofinanciralo upravičene stroške v višini 20% (to je, glede na izkušnje s preteklimi podobnimi razvojnimi ukrepi, stopnja, ki še sproža spodbudni učinek). V izvedbeni strukturi se bodo zadevna nepovratna sredstva nadgrajevala še s povratnimi sredstvi za zapiranje finančnih konstrukcij posameznih projektov. Dejanska višina sofinanciranja posameznega projekta bo odvisna od lokacije investicije in velikosti upravičenca, pri čemer se bo upoštevalo dovoljeno intenzivnost pomoči v skladu z relevantno shemo državne pomoči (vključno s kumulacijo nepovratnega in povratnega dela pomoči). Razpoložljiva vrednost sredstev sovpada tudi  s skupno ocenjeno investicijsko vrednostjo identificiranih projektov, ki so prepoznani kot pomembni za hitrejši prehod v podnebno nevtralno družbo s pomočjo večje uporabe lesa. Na osnovi historičnih podatkov o podobnih investicijskih projektih je možno zaključiti, da bodo sredstva omogočala realizacijo zastavljenih ciljev tega programa. 
</t>
  </si>
  <si>
    <t xml:space="preserve">MGRT (pretekli podprti projekti). Na osnovi historičnih podatkov preteklih spodbud je možno projekte deliti na dva segmetna in sicer manjši projekti (uvajanje posameznih novih produktov), kjer se višine spodbud gibljejo do 500.000 EUR na posamezni projekt ter večji projekti (nove začetne investicije), kjer pa se višine spodbud gibljejo od 1 mio do 7 mio EUR.  Pri obeh skupinah projektov dejanska višina spodbud zavisi od namena in obsega investicije (višine upravičenih stroškov) in stopnje dovoljene intenzivnosti državne pomoči (ki pa upošteva tudi lokacijo investicije ter velikost investitorja). </t>
  </si>
  <si>
    <t>Število podprtih polnilnih mest za polnjenje brezemisijskih ali nizkoemisijskih vozil v lasti državne uprave</t>
  </si>
  <si>
    <t>Zamude pri izvedbi investicij.</t>
  </si>
  <si>
    <t>C3 K5: Krepitev kompetenc, zlasti digitalnih in tistih, ki jih zahtevajo poklici prihodnosti in zeleni prehod</t>
  </si>
  <si>
    <t>investitorji</t>
  </si>
  <si>
    <t>državni proračun in investitorji</t>
  </si>
  <si>
    <t xml:space="preserve">nacionalna zakonodaja, primerljive ponudbe na trgu ter primerljive izvedene aktivnosti </t>
  </si>
  <si>
    <r>
      <t xml:space="preserve">Upravičeni stroški: 
1) Stroški v opredmetena in neopredmetena sredstva v zvezi z ureditvijo in opremo objekta, v katerem bo deloval Nacionalni inštitut za hrano ter 
2) Strošek zunanje svetovalne (npr. pravne) storitve v zvezi s pripravo elaborata.
Podrobnejša razčlenitev stroškov: 
- strošek ureditve objekta;
- strošek nakupa pripadajoče opreme;
- IKT oprema;
- splošni stroški v zvezi s pridobitvijo gradbene dokumentacije, gradbenim nadzorom itd.
- strošek zunanje svetovalne (pravne) storitve v zvezi s pripravo ustanovitvenega elaborata.
</t>
    </r>
    <r>
      <rPr>
        <i/>
        <u/>
        <sz val="11"/>
        <color rgb="FF006100"/>
        <rFont val="Calibri"/>
        <family val="2"/>
        <charset val="238"/>
        <scheme val="minor"/>
      </rPr>
      <t>Metodologija za oceno stroškov ureditve objekta, v katerem bo deloval Inštitut za hrano:</t>
    </r>
    <r>
      <rPr>
        <sz val="11"/>
        <color rgb="FF006100"/>
        <rFont val="Calibri"/>
        <family val="2"/>
        <charset val="238"/>
        <scheme val="minor"/>
      </rPr>
      <t xml:space="preserve">
1) »market test«: opravljene so bile poizvedbe pri živilsko-predelovalnih podjetij;  
2) "referenčna primerjava" z investicijo v Inštitut za biologijo: Ureditev objekta Biotehnološkega stičišča Inštituta za biologijo z neto tlorisno površino 6.560 m2 je trenutno ocenjena na 20,7 mio € (z DDV, v tekočih  cenah). Glede na javno dostopno oceno znaša strošek ureditve objekta 3.167 €/ m2 z vključenim DDV (20.777.441 € / 6.560 m2 = 3.167 €/ m2).
3) "preliminarna ocena stroškov predlaganega projekta, zagotovljena s strani Univerze v Ljubljani": oceni jo je za Univerzo v Ljubljani (Biotehniško fakulteto) pripravil zunanji izvajalec – projektantski biro na podlagi izhodišč glede velikosti objekta ter trenutnih cen gradbeno-obrtniških in drugih storitev na trgu. Ocena stroškov te investicije znaša (5,2 mio € brez DDV). Skupaj z DDV je investicija ocenjena na 6,3 mio € za izgradnjo objekta v velikosti 2.200 m2 novih tlorisnih površin (to je 2.351 €/m2 brez DDV oz. 2.869 €/m2 z vključenim DDV). V oceni gradnje je bila upoštevana zahtevnost objekta (digestoriji, laminariji, keramični pulti, prezračevanje, centralni razvodi tehničnih plinov…)  
</t>
    </r>
    <r>
      <rPr>
        <i/>
        <u/>
        <sz val="11"/>
        <color rgb="FF006100"/>
        <rFont val="Calibri"/>
        <family val="2"/>
        <charset val="238"/>
        <scheme val="minor"/>
      </rPr>
      <t>Metodologija za oceno stroškov zunanje svetovalne (pravne) storitve v zvezi s pripravo ustanovitvenega elaborata:</t>
    </r>
    <r>
      <rPr>
        <sz val="11"/>
        <color rgb="FF006100"/>
        <rFont val="Calibri"/>
        <family val="2"/>
        <charset val="238"/>
        <scheme val="minor"/>
      </rPr>
      <t xml:space="preserve">
Oceno stroška smo pripravili glede na veljavno odvetniško tarifo za primerljivo storitev, povezano s pripravo ustanovitvenih aktov: cena storitve je vsota točk za storitev, pomnožena z vrednostjo točke ter številom opravljenih ur: 
Vrednost točke: 0,459 €
Število točk za storitev: 300 točk
Strošek storitve/uro = vrednost točke x št. točk po odvetniški tarifi: 0,459 € x 300 točk= 137,7 € /h 
Glede na število ur (320 ur) = 320h * 137,7 €/h = 44.064 €.  Znesek te storitve smo v finančnem planiranju zaokrožili navzgor na 50.000 € (zaradi potencialno večjega št. angažiranih svetovalnih ur).</t>
    </r>
  </si>
  <si>
    <t>Državni proračun DDV</t>
  </si>
  <si>
    <t>TRL 3-6 programi :https://www.uradni-list.si/glasilo-uradni-list-rs/vsebina/2016000600004/javni-razpis-za-rri-v-verigah-in-mrezah-vrednosti-ob-121016 in TRL 3-6 projekti:  https://eu-skladi.si/sl/razpisi/komu-so-namenjena-sredstva/javni-razpis-za-spodbude-za-raziskovalno-razvojne-projekte-2,
https://eu-skladi.si/sl/razpisi/komu-so-namenjena-sredstva/javni-razpis-za-spodbude-za-raziskovalno-razvojne-projekte-2, 6 mio EUR je vrednost 1 programa, ki je bil financiran iz EKP 2014-2020 v povprečnem trajanju 5 let z istovrstnimi stroški in podobno konzorcijsko strukturo</t>
  </si>
  <si>
    <t>Predlog sprememb pokojninske zakonodaje z namenom zagotavljanja javnofinančne vzdržnosti sistema in primernih pokojnin</t>
  </si>
  <si>
    <t xml:space="preserve">Tveganja povezana s podaljševanjem ukrepov zaradi COVID-19. Nezmožnost ali nezainteresiranost za sodelovanje pri različnih deležnikih na trgu dela. Tveganja za izvedbo bomo zniževali z zagotovitvijo ustrezne informiranosti in aktivnega vključevanja socialnih partnerjev ter drugih deležnikov pri načrtovanju izvedbe strukturnih ukrepov. Časovne zamude oz. zamik izvajanja: zamude pri pogajanjih s socialnimi partnerji. Strategije reševanja: zgodnje vključevanje socialnih partnerjev in drugih deležnikov v pripravo rešitev; določanje realnih rokov za izvedbo aktivnosti. </t>
  </si>
  <si>
    <t>Obnova in blaženje posledic podnebnih sprememb ter podnebno pogojenih nesreč za odporne biotsko pestre gozdove</t>
  </si>
  <si>
    <t>C1 K3: Čisto in varno okolje  - Obnova in blaženje posledic podnebnih sprememb ter podnebno pogojenih nesreč za odporne biotsko pestre gozdove</t>
  </si>
  <si>
    <t>podjetja (glede na % državnih pomoči)</t>
  </si>
  <si>
    <t>Ministrstvo za javno upravo, tarifnik GZS</t>
  </si>
  <si>
    <t>Izbrani bodo izvajalci investicijskih projektov izobraževalne infrastrukture (podpis pogodb), ki bodo izvajali projekte v okviru povratnih sredstev</t>
  </si>
  <si>
    <t xml:space="preserve">Gre za strošek zunanjih strokovnjakov (ekspertnih skupin) ter v manjšem obsegu tudi stroške javnih zavodov, ki bodo izvajali prenovo programskih dokumentov. Strokovna ocena predvideva okvirno vsaj 5,11x večji obseg aktivnosti, kot je bil v primerljivem ESS projektu, zaradi izvedbe analiz posameznih področij ter umeščanja večjega obsega kompetenc. Ocena stroška temelji na reformnem delu prenove kurikulov, učnih načrtov oz. katalogov znanj, kjer so ocenjeni stroški:
- Strošek podjemnih pogodb (vključeni tudi potni stroški in posamezni zunanji strokovnjaki, ki bodo potrebni pri prenovi) 3.143.201,36 EUR
- 15% pavšal na stroške dela za najem, materialne stroške  471.480,20 EUR
- Javne razprave vključno z delom študijskih skupin v letih 22 in 23  120.000,00 EUR
- Stroški nadgradnje platforme za učni načrt, stroški urednikovanja, ostali stroški ki bodo nastali s prenovo (nujna prenova gradiv,…) 252.000,00 EUR
SKUPAJ 3.986.681,56 EUR
ZAOKROŽENO 3.987.000,00 EUR 
.. ter reformi finančne pismenosti na področju izobraževanja odraslih, kjer znašajo ocenjene vrednosti:
- Strošek dela 96.000 EUR
- Strošek zunanjih izvajalcev  301.520 EUR
- Strošek oblikovanja, priprave na tisk, tiska in dostave gradiv 16.180 EUR
- Ocena 15% pavšala 59.628 EUR
SKUPAJ 473.328 EUR
</t>
  </si>
  <si>
    <t xml:space="preserve">Ocena stroškov temelji na zgodovinskih in trenutno veljavnih podatkih priprave oz. nadgradnje učnih načrtov. V okviru projekta Posodobitev kurikularnega procesa na OŠ in gimnazijah (https://www.zrss.si/projektiess/default.asp?pr=7&amp;iz=a1), v okviru katerega so bili med drugim pripravljeni prenovljeni ali novi učni načrti in je potekal od leta 2010 do 2014, financiran pa je bil v enem delu s sredstvi evropske kohezijske politike, je bilo za navedene aktivnosti namenjenih okvirno 780.000 EUR. Glede na strokovno oceno, da je obseg prenove kurikula za vrtce,  učnih načrtov na OŠ in SŠ, katalogov znanj, izobraževalnih programov za odrasle ter vseh v okviru reforme predvidenih aktivnosti zaradi izvedbe analiz posameznih področij ter umeščanja večjega obsega kompetenc v bistveno večje število programskih dokumentov za okvirno 5,7x večji, smo strošek ocenili na 4.460.000 EUR. </t>
  </si>
  <si>
    <t>Za izračun ocenjene vrednosti priprave smernic in izhodišč je bila upoštevana metodologija za financiranje raziskovalnih projektov, kot jo določa Uredba o normativih in standardih za določanje sredstev za izvajanje raziskovalne dejavnosti, financirane iz Proračuna Republike Slovenije (http://www.pisrs.si/Pis.web/pregledPredpisa?id=URED5834), ob upoštevanju Sklepa o ceni ekvivalenta polne zaposlitve za leto 2020 z dne 28. 4. 2020 (https://www.arrs.si/sl/progproj/cena/cena-20-1.asp). Obseg sredstev upošteva posamezno cenovno kategorijo višine cene ekvivalenta zaposlitve v EUR za raziskovalni projekt, saj gre za izvirno raziskovanje, ki ga izvajamo zato, da bi pridobili novo znanje, usmerja pa se predvsem k praktičnemu cilju ali namenu, in sicer kategorije B (56.729 EUR). Za izračun stroškov zaposlitev (delovna skupina) smo povzeli za tovrstne stroške pripravljeno metodologijo MJU</t>
  </si>
  <si>
    <t>Predvideva se sodelovanje zunanjih strokovnjakov oz. izbranega zunanjega izvajalca, pri čemer smo predvideli, da je urna postavka za strokovnjake, ki vključuje vse stroške povezane s stroški dela, na podlagi priporočene cene IZS 47 EUR (5 kadrov) brez DDV, za koordinatorja in glavnega pripravljavca dokumenta pa se predvidi en kader z urno postavko 60 EUR. Za deset mesecev 50% obremenjenosti koordinatorja in 30% obremenitve strokovnega kadra, je ocenjena vrednost (1.170 ur*60EUR+400 ur*5*47EUR) 164.200 EUR brez DDV oz. 199.567 z DDV, kar zaokrožujemo na 200.000 EUR.</t>
  </si>
  <si>
    <t>Stroški za investicijo v obdobju 2021 do 2026 znašajo 42.540.000 EUR , in sicer obsegajo: izvajanje (analizo stanja, nadgradnjo obstoječih, razvoj novih ter posodobitve programov profesionalnega usposabljanja za krepitev digitalnega in zelenega izobraževanja skladno s prenovo učnih načrtov, vključno z didaktično podporo in svetovanjem ter vzpostavitvijo e-skupnosti, izvedbo usposabljanja za 20.000 udeležencev, evalvacijo, pripravo predlogov novih pristopov nadaljnjega izobraževanja in usposabljanja ter umestitve in vrednotenja pedagoških digitalnih kompetenc v okviru kariernega razvoja in pripravo zaključnega poročila) ter vodenje in upravljanje, dejavnosti priprave e-vsebin, personaliziran virtualni učni prostor, celovite dejavnosti za pripravo, razvoj, izvajanje, spremljanje in evalvacijo prenove programskih dokumentov, izvedbo eksperimentalnih in pilotnih projektov razvoja, načrtovanega v pričujoči celoviti transformaciji zelenega in digitalnega izobraževanja, izvedba programov za pridobitev kompetenc finančne pismenosti.</t>
  </si>
  <si>
    <t xml:space="preserve">Na podlagi preteklih izkušenj izvajanja podobnih aktivnosti v okviru EKP 2014-20.
Stroški usposabljanje mentorjev = 1.000.000 EUR
Aktivnosti spodbujanja praktičnega usposabljanja z delom na digitalno podprtih učnih mestih s področja zdravstva, socialnega varstva in predšolske vzgoje = 7.400.000 EUR
Aktivnosti spodbujanja odličnosti v poklicnem in strokovnem izobraževanje = 2.000.000 EUR
Izvedbe tematskih delavnic in zaključne konference=  56.000 EUR
SKUPAJ 10.456.000 EUR
</t>
  </si>
  <si>
    <t>Iz državnega proračuna bo potrebno zagotoviti še 200.000 EUR za DDV, ki ni zajet v NOO.</t>
  </si>
  <si>
    <t>Iz državnega proračuna bo treba zagotoviti kritje stroškov DDV.</t>
  </si>
  <si>
    <t>Iz državnega proračuna bo potrebno zagotoviti še kritje stroškov DDV.</t>
  </si>
  <si>
    <t>MIZŠ, predviden integralni del proračuna za področje mednarodnih raziskav in študij ter LDN javnih zavodov
Sklad za podnebne spremembe 2020-2023</t>
  </si>
  <si>
    <t>Vzpostavitev hibridnega oblaka na MGRT</t>
  </si>
  <si>
    <t xml:space="preserve">V drugem četrletju leta 2022 bo pristojno ministrstvo pripravilo javni razpis za predložitev vlog za projekte stanovanjskih skladov, ki zagotavljajo javna najemna stanovanja na nacionalni in lokalni ravni.  </t>
  </si>
  <si>
    <t>Tveganja so vezana predvsem na časovnico potrditve NOO in na to vezano pripravo povabila. Tveganja časovnih zamikov  bodo  zmanjšana s pripravo časovnice priprave javnega razpisa ter z zagotavljanjem stalnega nadzora nad doseganjem mejnikov za pravočasno ukrepanje.</t>
  </si>
  <si>
    <t>Objavljen razpis skladom na spletnih straneh pristojnega ministrstva ter po potrebi v drugih uradnih glasilih.</t>
  </si>
  <si>
    <t>Ocena potrebnih sredstev za investicije je narejena na podlagi ocen iz Operativnega programa odvajanja in čiščenja odpadnih voda. Za oceno stroškov posamezne investicije se je uporabilo podatke že izvedenih projektov.</t>
  </si>
  <si>
    <t>Zaključna poročila in dokumentacija o projektu na MOP.</t>
  </si>
  <si>
    <t>Ocena potrebnih sredstev za investicije je narejena na podlagi prejetih predlogov projektov s strani lokalnih skupnosti. Ocena stroškov posamezne investicije je narejena na podlagi že izvedenih projektov.</t>
  </si>
  <si>
    <t>200 EUR/m - 400 EUR/m</t>
  </si>
  <si>
    <t>2000 EUR/PE - 3000 EUR/PE</t>
  </si>
  <si>
    <t>Končno poročilo o izvajanju operacije: OPEKP: Neformalno izobraževanje in usposabljanje zaposlenih in končna poročila o izvajanju operacij OPRČV: Znanje uresničuje sanje in Usposabljanje in izobraževanje zaposlenih 2011</t>
  </si>
  <si>
    <t>državni proračun (DDV in SLO prispevek k investiciji - 15%)</t>
  </si>
  <si>
    <t>Vključuje strošek oblikovanja programa usposabljanja za poplave (pogodba) in stroške izvedbe usposabljanj za poplave za 1000 oseb.</t>
  </si>
  <si>
    <t xml:space="preserve">Za oblikovanje programa usposabljanja pretekli projekt ICS - URSZR, za stroške izvedbe usposabljanja pa strošek izvedbe obstoječega usposabljanja v Izobraževalnem centru zaščite in reševanja (strošek na udeleženca po programu usposabljanja za gašenje notranjih požarov št. 604-35/2015-8 z dne 22. 12. 2015).   </t>
  </si>
  <si>
    <t>Vključuje strošek oblikovanja programa usposabljanja za velike požare v naravi (pogodba) in stroške izvedbe usposabljanj za velike požare v naravi za 1000 oseb.</t>
  </si>
  <si>
    <t>C2 K1: Digitalna preobrazba gospodarstva - Vzpostavitev hibridnega oblaka na MGRT</t>
  </si>
  <si>
    <t>projekt MoST (https://www.gov.si/zbirke/projekti-in-programi/most-model-skupnostnega-pristopa-za-krepitev-zdravja-in-zmanjsevanje-neenakosti-v-zdravju-v-lokalni-skupnosti/), projekt IS eMA</t>
  </si>
  <si>
    <t>Časovni zamik pri izvedbi javnega razpisa.</t>
  </si>
  <si>
    <t xml:space="preserve">Zamude v zakonodajnem postopku zaradi politične nestabilnosti. Strategije reševanja: zgodnje vključevanje deležnikov v pripravo rešitev; določanje realnih rokov za izvedbo aktivnosti, zlasti izvedba javnega naročila za pripravo analitičnih podlag. </t>
  </si>
  <si>
    <t>Predlog zakonodajnih sprememb, ki ga bo Vlada RS posredovala Državnemu zboru, bo vplival na podaljšanje delovne dobe,  večjo vključenost starejših delavcev na trg dela in zagotovil primernost pokojnin ter finančno vzdržnost pokojninskega sistema.</t>
  </si>
  <si>
    <t>Tveganja povezana s podaljševanjem ukrepov zaradi COVID-19. Nezmožnost ali nezainteresiranost za sodelovanje pri različnih deležnikih na trgu dela ali težave pri medresorskem usklajevanju. Tveganja za izvedbo bomo zniževali z zagotovitvijo ustrezne informiranosti in aktivnega vključevanja socialnih partnerjev ter drugih deležnikov pri načrtovanju izvedbe strukturnih ukrepov. Časovne zamude oz. zamik izvajanja: zamude pri pogajanjih s socialnimi partnerji. Strategije reševanja: zgodnje vključevanje socialnih partnerjev in drugih deležnikov v pripravo rešitev; določanje realnih rokov za izvedbo aktivnosti.</t>
  </si>
  <si>
    <t xml:space="preserve">Tabela: Ocenjena cena na enoto za vgradnjo ETCS (Retrofitting of vehicle) (vir: poročilo Evropske komisije Ref. Ares(2019)1025126 - 19/02/2019) 
STROŠEK NA ENOTO (v 000 EUR)
Prototip (1 za serijo): mednarodni  2.509, nacionalni 1.352
Serijsko (več vozil na podlagi prototipa): mednarodni  255, nacionalni 273
Glede na razpon stroškov na enoto, ki ga predvideva navedeni dokument Evropske komisije, smo za oceno vrednosti 8 mio EUR uporabili izsledke iz investicijskih programov holdinga SŽ, ki jih je pripravil za vgradnjo ETCS naprav v vozna sredstva SŽ-Tovorni promet, d.o.o. in SŽ-Potniški promet, d.o.o..
</t>
  </si>
  <si>
    <t>Metodologija za ocenjevanje potreb (samoocenitvena matrika), naslavljanje tehnologij 4IR in usmeritve za krepitev digitalnih kompetenc. V strategijo bo vključena tudi priprava nacionalnega načrta za implementacijo t.i. "Orodja za povezljivost".</t>
  </si>
  <si>
    <t xml:space="preserve">Pripravljena bo strategija digitalne transformacije podjetij, v kateri bodo opredeljeni osnovni koraki digitalne transformacije. Strategija bo upoštevala tudi spremembo registrske zakonodaje, v okviru katerih je predviden prenos registrov na en poslovni register, kar bo podlaga za e-identiteto podjetij. V okviru priprave nacionalnega načrta za implementacijo "orodja za povezljivost" se bodo naslovile predvsem aktivnosti v zvezi s enotno informacijsko točko, ki jo lahko povežemo z enom registrom in e-identiteto podjetij, prav tako se bodo identificirale dobre prakse v čezmejnem prometu. </t>
  </si>
  <si>
    <t xml:space="preserve">Opredelitev meril in postopkov za inovativno javno naročanje in integracija inovativnih konceptov v javno naročanje. </t>
  </si>
  <si>
    <t>Podpisane pogodbe s podjetjji, izbranimi na javnem razpisu za izbor projektov za digitalno transformacijo podjetij</t>
  </si>
  <si>
    <t xml:space="preserve">Ključni elementi, ki morajo biti pokriti za celovito transformacijo gospodarstva so elementi, ki so navedeni v okviru digitalne strategije, ki jo pripravi podjetje (poslovanje, tehnologija, organizacija in kultura). </t>
  </si>
  <si>
    <t>Objava poziva za izkaz interesa</t>
  </si>
  <si>
    <t>javna objava na spletni strani</t>
  </si>
  <si>
    <t>Namen je podpreti odprtje večjega števila vozlišč EBSI za dodatne potrebe oziroma storitve, ki se bodo izvjale na nacionalni ravni</t>
  </si>
  <si>
    <r>
      <rPr>
        <b/>
        <sz val="11"/>
        <color theme="9" tint="-0.499984740745262"/>
        <rFont val="Calibri"/>
        <family val="2"/>
        <charset val="238"/>
        <scheme val="minor"/>
      </rPr>
      <t>Naslednja generacija infrastrukture v oblaku in storitev (MCP za skupne podatkovne infrastrukture in storitve) -</t>
    </r>
    <r>
      <rPr>
        <sz val="11"/>
        <color theme="9" tint="-0.499984740745262"/>
        <rFont val="Calibri"/>
        <family val="2"/>
        <charset val="238"/>
        <scheme val="minor"/>
      </rPr>
      <t xml:space="preserve"> Objava poziva k izkazu interesa v zvezi z novim projektom za oblak naslednje generacije</t>
    </r>
  </si>
  <si>
    <r>
      <rPr>
        <b/>
        <sz val="11"/>
        <color theme="9" tint="-0.499984740745262"/>
        <rFont val="Calibri"/>
        <family val="2"/>
        <charset val="238"/>
        <scheme val="minor"/>
      </rPr>
      <t>Naslednja generacija infrastrukture v oblaku in storitev</t>
    </r>
    <r>
      <rPr>
        <sz val="11"/>
        <color theme="9" tint="-0.499984740745262"/>
        <rFont val="Calibri"/>
        <family val="2"/>
        <charset val="238"/>
        <scheme val="minor"/>
      </rPr>
      <t xml:space="preserve"> (</t>
    </r>
    <r>
      <rPr>
        <b/>
        <sz val="11"/>
        <color theme="9" tint="-0.499984740745262"/>
        <rFont val="Calibri"/>
        <family val="2"/>
        <charset val="238"/>
        <scheme val="minor"/>
      </rPr>
      <t>MCP za skupne podatkovne infrastrukture in storitve</t>
    </r>
    <r>
      <rPr>
        <sz val="11"/>
        <color theme="9" tint="-0.499984740745262"/>
        <rFont val="Calibri"/>
        <family val="2"/>
        <charset val="238"/>
        <scheme val="minor"/>
      </rPr>
      <t>) - Število  nacionalnih infrastruktur in rešitev za storitve procesiranja podatkov razvitih in vključenih v pilotno fazo</t>
    </r>
  </si>
  <si>
    <r>
      <rPr>
        <b/>
        <sz val="11"/>
        <color theme="9" tint="-0.499984740745262"/>
        <rFont val="Calibri"/>
        <family val="2"/>
        <charset val="238"/>
        <scheme val="minor"/>
      </rPr>
      <t>Mikroelektronika (MCP za procesorje in polprevodniške čipe)</t>
    </r>
    <r>
      <rPr>
        <sz val="11"/>
        <color theme="9" tint="-0.499984740745262"/>
        <rFont val="Calibri"/>
        <family val="2"/>
        <charset val="238"/>
        <scheme val="minor"/>
      </rPr>
      <t xml:space="preserve">: dokončan seznam potencialno sodelujočih podjetij v skupnem projektu </t>
    </r>
  </si>
  <si>
    <r>
      <rPr>
        <b/>
        <sz val="11"/>
        <color theme="9" tint="-0.499984740745262"/>
        <rFont val="Calibri"/>
        <family val="2"/>
        <charset val="238"/>
        <scheme val="minor"/>
      </rPr>
      <t>Mikroelektronika (MCP za procesorje in polprevodniške čipe)</t>
    </r>
    <r>
      <rPr>
        <sz val="11"/>
        <color theme="9" tint="-0.499984740745262"/>
        <rFont val="Calibri"/>
        <family val="2"/>
        <charset val="238"/>
        <scheme val="minor"/>
      </rPr>
      <t xml:space="preserve"> - začetek izvajanja najmanj 3 projektov</t>
    </r>
  </si>
  <si>
    <r>
      <rPr>
        <b/>
        <sz val="11"/>
        <color theme="9" tint="-0.499984740745262"/>
        <rFont val="Calibri"/>
        <family val="2"/>
        <charset val="238"/>
        <scheme val="minor"/>
      </rPr>
      <t xml:space="preserve">EBSI (European blockchain Services Infrastructure) </t>
    </r>
    <r>
      <rPr>
        <sz val="11"/>
        <color theme="9" tint="-0.499984740745262"/>
        <rFont val="Calibri"/>
        <family val="2"/>
        <charset val="238"/>
        <scheme val="minor"/>
      </rPr>
      <t xml:space="preserve">- število vozlišč, odprtih na nacionalni ravni </t>
    </r>
  </si>
  <si>
    <r>
      <rPr>
        <b/>
        <sz val="11"/>
        <color theme="9" tint="-0.499984740745262"/>
        <rFont val="Calibri"/>
        <family val="2"/>
        <charset val="238"/>
        <scheme val="minor"/>
      </rPr>
      <t>EBSI (European blockchain Services Infrastructure)</t>
    </r>
    <r>
      <rPr>
        <sz val="11"/>
        <color theme="9" tint="-0.499984740745262"/>
        <rFont val="Calibri"/>
        <family val="2"/>
        <charset val="238"/>
        <scheme val="minor"/>
      </rPr>
      <t xml:space="preserve"> - število storitev, ki se izvaja na EBSI</t>
    </r>
  </si>
  <si>
    <t xml:space="preserve">Vzpostavljanje novih infrastrukturnih pogojev in izvajanje drugih gradbenih posegov se bo odražalo v povečanju aktivnosti na področju gradbeništva in ustavarjalo nova delovna mesta, dodatno bodo zahtevane nove zaposlitve v državni upravi za izvajanje usposabljanj, krepitev kompetenc sil ZRP in delovanje vzpostavljenih strukturKomponenta prispeva k odpornosti družbe proti naravnih nesrečam z zagotavljanjem znanja in  resursov za hitro odzivanje in obnovo  njihovih posledic. </t>
  </si>
  <si>
    <t>Pripravljenost in koordiniran odziv se aplicirata na vse vrste nesreč in kriz, tudi epidemijo COVID-19. Slednja je pokazala na pomanjkljive infrastruktrne pogoje za koordiniran odziv (ad hoc zagotavljanje primernih pristorov za delovanje sil ZRP na primernih lokacijah, kar ni omogočalo koordiniranega odziva, zagotavljanja situacijske slike in povezanega delovanja različnih struktur), ki jih odpravljamo z vzpostavitvijo nacionalnega centra civilne zaščite. Naravne nesreče na področju gozdarstva  pogosto ekonomsko neproporcionalno prizadenejo ruralno prebivalstvo. Z zagotavljanjem odpornosti proti posledicam naravnih nesreč komponenta prispeva k blaženju povečevanja družbene neenakosti in dohodkovne vrzeli.</t>
  </si>
  <si>
    <r>
      <t>Komponenta v celoti prispeva k dvigu družbene, ekonomske in gospodarske odpornosti, saj zagotavlja preventivne dejavnosti (aktivnosti za preprečevanje poplav, plazov in njihovih razsežnosti), pripravljenost in koordiniran odziv (usposobljene sile, ki se koordinirano in pravočasno odzovejo v primeru poplav in velikih požarov, pri čemer se omejijo razsežnosti, trajanje in škoda tovrstnih nesreč in ohranja 1% BDP na letni ravni) in obnovo oz. okrevanje družbe ter okolja po tovrstnih nesrečah. Poleg tega komponenta prispeva k preventivi in pripravljenosti na naravne nesreče z uravnavanjem kroženja vode, preprečevanjem erozije tal in zagotavljanjem lesno-proizvodnih, okoljskih in naravovarstvenih funkcij gozdov.</t>
    </r>
    <r>
      <rPr>
        <sz val="11"/>
        <color rgb="FFFF0000"/>
        <rFont val="Calibri"/>
        <family val="2"/>
        <charset val="238"/>
        <scheme val="minor"/>
      </rPr>
      <t xml:space="preserve"> </t>
    </r>
    <r>
      <rPr>
        <sz val="11"/>
        <color rgb="FF006100"/>
        <rFont val="Calibri"/>
        <family val="2"/>
        <scheme val="minor"/>
      </rPr>
      <t>Sočasno komponeneta naslavlja izzive odpadnih voda in pitne vode kot ustavno zagotoljene kategorije.</t>
    </r>
  </si>
  <si>
    <t>Zamude v zakonodajnem postopku zaradi politične nestabilnosti. Strategije reševanja: zgodnje vključevanje deležnikov v pripravo rešitev; določanje realnih rokov za izvedbo aktivnosti.</t>
  </si>
  <si>
    <t>Število vključitev podjetij z namenom neposredne vzpostavitve ali nadgradnje pogojev za delo na domu</t>
  </si>
  <si>
    <t>Uveljavljitev Zakona o spodbujanju rabe energije iz obnovljivih virov energije (ZOVE)</t>
  </si>
  <si>
    <t>Morebitne težave pri izbiri ustreznih projektov in njihovi pravočasni izvedbi.</t>
  </si>
  <si>
    <t>Poročilo proizvodnje  elektrarn za samooskrbo</t>
  </si>
  <si>
    <t>Center za podporo: Poročilo proizvodnje  elektrarn za samooskrbo</t>
  </si>
  <si>
    <t>Uveljavitev zakona  v  Uradnem listu RS</t>
  </si>
  <si>
    <t>Uveljavitev Zakona o alternativnih gorivih v prometu</t>
  </si>
  <si>
    <t>Uveljavitev zakona, s katerim bomo vzpostavili nacionalni regulativni okvir na področju alternativnih goriv v prometu, ki bo urejal področje vzpostavljanja, registracije in upravljanja polnilne oz. oskrbovalne infrastrukture.</t>
  </si>
  <si>
    <t>Spletne strani visokošolskih zavodov. / spremljali bomo število prenovljenih programov glede na celoto. Obstoječi in prenovljeni študijski programi so oz. bodo javno objavljene na spletnih straneh.</t>
  </si>
  <si>
    <t>Vzpostavljen in operativen Svet za razvoj informatike v državni upravi</t>
  </si>
  <si>
    <t>Kompetenčni center bo prispeval k oblikovanju sodobnega in učinkovitega sistema upravljanja s človeškimi viri v državni upravi in k izboljšanju kompetenc javnih uslužbencev (poleg digitalnih in vodstvenih  kompetenc tudi ostalih/drugih, ki bodo v procesu presoje kompetenc prepoznane kot premalo razvite glede na določene kompetence v modelu kompetenc), njihovemu razvoju in usposobljenosti.</t>
  </si>
  <si>
    <t>Začetek izdajanja nacionalnih e-identitet za identifikacijo v okviru e-poslovanja</t>
  </si>
  <si>
    <t>Uveljavitev sprememb Zakona o splošnem upravnem postopku in Uredbe o upravnem poslovanju</t>
  </si>
  <si>
    <t xml:space="preserve">Ministrstvo za javno upravo bo uskladilo in pripravilo gradivo za sprejem načrta širokopasovnih omrežij v Sloveniji do 2025 na Vladi RS. Vlada RS bo sprejela sklep o potrditvi novega načrta. </t>
  </si>
  <si>
    <t>Pri tem cilju zajemamo število aktivnih uporabnikov državne e-identite SI-PASS. Avtivni uporabnik je uporabnik, ki se je v zadnjih 3 mesecih vsaj enkrat uspešno prijavil v sistem.</t>
  </si>
  <si>
    <t>Dodatna gospodinjstva (trenutne bele lise) katerim bo omogočen dostop do širokopasovne povezave</t>
  </si>
  <si>
    <t>Evidenca udeležencev usposabljanj</t>
  </si>
  <si>
    <t xml:space="preserve">Pri tem cilju merimo število uporabnikov, ki uporabljajo novo digitalno radijsko omrežje (TETRA). Digitalno radijsko omrežje državnih organov RS ima predvideno 11.000 uporabnikov, od tega približno 8.000 – 9.000 policijskih. Vzpostavljena bo infrastrukture digitalnega radijskega omrežja državnih organov po standardu TETRA na celotnem področju RS, ki bo nadomestila različna obstoječa (tudi analogna) radijska omrežja nekaterih državnih organov. Z digitalizacijo se doseže veliko večja varnost, nove možnosti pri uporabi radijskih komunikacija (dispečerski sistemi, GPS sledenje, povezovanja z širokopasovnimi tehnologijami – 4G in 5G…). Vse ITK povezave se izvedejo z IP tehnologijo v lastnem VPN omrežju, kar bistveno povečuje varnost komunikacij. Na ta način bomo v tem segmentu ukinili nekatere stare tehnologije (TDM, ISDN…) ter znižali stroške delovanja.
Uporabijo se EU koordinirane radijske frekvence za javno varnost, ki so usklajene s sosednimi državami in zato ni možno medsebojnega motenja. Sistem TETRA je kompatibilen tudi z drugimi nacionalnimi radijskimi sistemi sosednjih držav, zato je možno vzpostaviti povezave tudi med uporabniki sosednjih držav. 
Ker gre za nacionalni digitalni radijski sistem je možna interoperabilnost med različnimi uporabniki, ter lahko dosežemo tudi veliko večjo gostoto prometa – komunikacij, kot v analognih sistemih. Zato je tudi lažja koordinacija služb, ki delujejo v kriznih situacijah na celotnem območju države. </t>
  </si>
  <si>
    <t>Registri in podatkovne baze Policije</t>
  </si>
  <si>
    <t>Vzpostavljena bo celotna infrastruktura v HA/DR načinu. Aplikacije za podporo področij kriminalitete, javne varnosti, mejne kontrole in poslovnih procesov bodo nameščene in v uporabi v oblaku.</t>
  </si>
  <si>
    <t>Tehnični zapleti pri implementaciji novih informacijskih sistemov; neustrezna usposobljenost uporabnikov; neustrezna oprema uporabnikov</t>
  </si>
  <si>
    <t>Načrt razvojnih programov in Zaključna poročila o izvrševanju letnih proračunov, ki so dostopna na spletni strani Ministrstva za finance. Spletna stran Ministrstva za pravosodje.</t>
  </si>
  <si>
    <t xml:space="preserve">Javno naročanje ni izvedeno v optimalnih rokih. Nihanje cen zaradi izrednih dogodkov in valutnih razmerij. Nezmožnost dobave optičnih povezav zaradi nepredvidljivih dogodkov (kot denimo epidemiološke razmere,..). </t>
  </si>
  <si>
    <t xml:space="preserve">Prevzemni zapisniki, dobavnice. </t>
  </si>
  <si>
    <t xml:space="preserve">Javno naročanje ni izvedeno v optimalnih rokih. Nihanje cen zaradi izrednih dogodkov in valutnih razmerij. Nekompatibilnost z že obstoječimi rešitvami </t>
  </si>
  <si>
    <t>Do Q2 2026 bomo institucijam na kulturnem področju zagotovili nove digitalne storitve. Pri tem cilju merimo število institucij s področja kulture, ki uporabljajo posamezne dinamične e-storitve, ki pa so: razvoj in upravljanje e-platforme za področja knjige, scenskih umetnosti, vizualnih umetnosti, medijev, oblikovanja in arhitekture, glasbe, intermedije, filma) (Kazalnik: 4 nove programske opreme in 2 nadgradnji programske opreme); razvoj, nadgradnja, racionalizacija in standardizacija programskega orodja oddaje  vlog na neposredne pozive programskega financiranja,  obdelava vlog, izdaja odločb ter spremljanje in poročanje o izvedbi programu (Kazalnik: 1 nova programska oprema); razvoj, nadgradnja, racionalizacija in standardizacija programskega orodja za upravljanje razvidov v kulturi: samozaposleni v kulturi,  samostojni novinarji, mediji  (Kazalnik: 3 nadgradnje programske opreme); optimizacija razglašanja kulturnih spomenikov lokalnega pomena na ravni lokalnih skupnosti, standardizacija in posodobitev smernic in mnenj s področja kulturne dediščine za prostorske akte, standardizacija in posodobitev pridobivanja kulturnovarstvenih pogojev in soglasij/mnenj za posege v dediščino, razvoj inovativnih rešitev za upravljanje e-vsebin nepremične kulturne dediščine v okviru predstavitvenih podatkov registra, upravljanje e-vsebin premične kulturne dediščine, ki podpirajo  vse faze dela s premično dediščino - od evidentiranja in inventariziranja ter digitalizacije do  predstavljanja dediščine javnosti in omogočanja ponovne uporabe e-vsebin.</t>
  </si>
  <si>
    <t>Vsak zdravstveni zavod na primarni ravni, ki obravnava kronične bolezni bo Ministrstvu za zdravje poročal o številu izvedenih usposabljanj za pridobivanje specialnih znanj.</t>
  </si>
  <si>
    <t>nedosežen konsenz, zamude pri pripravi in sprejemu dokumentacije</t>
  </si>
  <si>
    <t>Skrajšan povprečni čas prihoda nujne medicinske pomoči</t>
  </si>
  <si>
    <t>Merjenje evidentiranih časov prihoda nujne medicinske pomoči, ki jih izvede disepečerska služba zdravstva v okviru letnega poročila "Analiza delovanja"</t>
  </si>
  <si>
    <t>Pridobljeno uporabno dovoljenje za dograjen rehabilitacijski center, ki bo obravnaval vsaj 2.800 pacientov več na letni ravni na področju  rehabilitacije</t>
  </si>
  <si>
    <t>Časovni zamik pri pripravi projektne in investicijske dokumentacije</t>
  </si>
  <si>
    <t>Oddaja javnega naročila za gradnjo Infekcijske klinike Ljubljana</t>
  </si>
  <si>
    <t>Oddaja javnega naročila za izbor izvajalca za gradnjo infekcijske klinike in podpisana pogodba z  najugodnejšim izvajalcem</t>
  </si>
  <si>
    <t>Oddano javno naročilo za nakup opreme v okviru Infekcijske klinike Ljubljana</t>
  </si>
  <si>
    <t>Oddano javno naročilo in podpisana pogodba za izbor izvajalca za dobavo in montažo opreme v okviru infekcijske klinike</t>
  </si>
  <si>
    <t>V letu 2025 bo na portalu javnih naročil objavljeno javno naročilo za izbor izvajalca za dobavo in montažo medicinske in druge opreme. Postopek bo skladen z Zakonom o javnem naročanju, ki predpisuje obvezne elemente posameznega postopka.  Glavne značilnosti javnega naročila: javno naročilo bo oddano ponudniku, ki ponudni najnižjo ceno ob izpolnjevanju pogojev in meril, določenih v razpisni dokumentaciji. Javno naročilo bo vsebovalo podatke o javnem naročanju, rok in način predložitve ponudbe, temeljna pravila, ugotavljanje sposobnosti, obrazec za oddajo ponudbe, vzorec pogodbe in druge prvine, skladno z zakonom o javnem naročanju. Preverjali bomo tudi ekonomski in finančni položaj oziroma sposobnost.  Ustanovljena bo komislija, ki bo pripravila tehnične smernice in potrebno specifikacijo opreme, da bo varna ter omogočala učinkovito zdravljenje bolnikov z infektivnimi boleznimi in vročinskimi stanji skladno s standardi zdravstvene stroke.</t>
  </si>
  <si>
    <t>dokument pridobljenega uporabnega dovoljenja, ki pomeni dovoljenje za začetek uporabe objekta s kapaciteto 107 postelj</t>
  </si>
  <si>
    <t>Oddano javno naročilo za izbor izvajalca za gradnjo infekcijske klinike</t>
  </si>
  <si>
    <t>Oddano javno naročilo za nakup opreme v okviru Infekcijske klinike Maribor</t>
  </si>
  <si>
    <t>Sprejem zakona bo postavil temelje za vzpostavitev novega stebra socialne varnosti, ki bo zagotavljal kakovosten dostopen in dolgoročno vzdržen sistem dolgotrajne oskrbe.</t>
  </si>
  <si>
    <t>Zakon o dolgotrajni oskrbi stopi v veljavo</t>
  </si>
  <si>
    <t>Politična nestabilnost, menjave sodelujočih in predstavnikov ključnih ministrstev, neusklajenost resorjev, kritične epidemiološke razmere in vključevanje strokovnih delavcev na druga področja dela</t>
  </si>
  <si>
    <t>Na portalu javnih naročil bo objavljeno javno naročilo in podpisana pogodba z najugodnejšim izvajalcem</t>
  </si>
  <si>
    <t>Objavljeno javno naročilo na portalu javnih naorčil</t>
  </si>
  <si>
    <t xml:space="preserve">Dodatno število posteljnih kapacitet </t>
  </si>
  <si>
    <t>Največje število oseb, ki jih lahko v enem letu oskrbijo ali oskrbijo na novo zgrajene ali posodobljene ustanove za socialno varstvo, se poveča za 300 postelj in te postelje so pripravljene za paciente.
Ta dodatna zmogljivost bo zagotovila celostno zdravljenje oseb z najkompleksnejšimi potrebami dolgotrajne oskrbe z ustreznimi prostorskimi pogoji, postavitvijo in opremo, vključno z rehabilitacijo</t>
  </si>
  <si>
    <t>Zamude pri gradnji, nepričakovane okoliščine v okviru gradnje</t>
  </si>
  <si>
    <t>Po zaključku gradbenih del in montaži stavbnega pohištva izvajalci posredujejo potrebno dokumentacijo za pridobitev uporabnega dovoljenja.</t>
  </si>
  <si>
    <t>Zamude pri gradnji, nepričakovane okoliščine v okviru gradnje.</t>
  </si>
  <si>
    <t>Stroški za pripravo smernic in izhodišč: 2,017 mio EUR, in sicer:
- stroški plač in drugih prejemkov v zvezi z delom: 1.355 mio EUR (gre za nove projektne zaposlitve za čas trajanja reforme. Oblikovana bo posebna delovna skupina v okviru MIZŠ, ki je nujna za uspešno izvedbo, saj bo zadolžena za koordinacijo in podporo za pripravo smernic ter izbiro pilotnih projektov; nadalje bo delovna skupina spremljala izvajanja in evalviranje rezultatov pilotnih projektov ter koordinirala pripravo izhodišč; uporabljena metodologija MJU: za osebe, ki bodo vodile in izvajale projekt se glede na zahtevnost nalog dodeljuje mesto podsekretarja. 58 mesecev * 23.000 EUR (delovna skupina: 5 x podsekretar, 44. plačilni razred + 15 % pavšal (posredni stroški)/mesec
- stroški zunanjih strokovnjakov: 0,682 mio EUR (uporabljena metodologija ARRS - 56.729 EUR/leto cenovna kategorija višine cene ekvivalenta zaposlitve v EUR za raziskovalni projekt, kategorija B * 12 FTE)</t>
  </si>
  <si>
    <t>Ministrstvo za kulturo (neposredno ali preko posredniškega telesa – Skupnost občin Slovenije) izvede javni razpis za sofinanciranje obnove občinskih kulturnih spomenikov skladno z merili izbere za kulturne spomenike v lasti občin. Merilo vpliv na okolje zasleduje cilje trajnostnega razvoja povzetega po ICOMOS dokumentu "Cultural Heritage for Achieving the Sustainable Development Goals".</t>
  </si>
  <si>
    <t>Izvedba in zaključek obnovitvenih del na kulturnih spomenikih in javni kulturni infrastrukturi. V skladu z zakonodajo morajo biti vsi posegi v skladu z kulturnovarstvenimi smernicami Zavoda za varstvo kulturne dediščine Slovenije. Javno naročilo za gradbeno obrtniška dela mora poleg določil Zakona o javnem naročanju upoštevati tudi določila Zakona o zelenem javnem naročanju.</t>
  </si>
  <si>
    <t>Sprejet  Zakon o raziskovalno –razvojni in inovacijski dejavnosti (ZRRID) v Državnem zboru RS</t>
  </si>
  <si>
    <t>ZRRID bo omogočil večjo učinkovitost in usklajenost upravljanja na področju raziskav, razvoja in inovacij, zagotavljal stabilno financiranje, uvedel elemente ne rezultatih temelječega financiranja ter zagotavljal stimulacije za nagrajevanje dela raziskovalcev na EU projektih in v okviru sodelovanja z gospodarstvom.  Zakon bo veljaven predvidoma petnajsti dan od objave v Uradnem listu RS.</t>
  </si>
  <si>
    <t>S sklepom o imenovanju in nalogah vzpostavljen skupni programski odbor na Vladi RS</t>
  </si>
  <si>
    <t>Vzpostavljen programski odbor, ki ga bo imenovala Vlada RS, bo del novega upravljalskega modela, ki bo omogočil večjo učinkovitost in usklajenost celotnega RRI sistema in upravljanja. Preko programskega odbora se bo usklajevalo tako strateške kot operativne zadeve. Gre za nov organ, ki do sedaj ni deloval. Programski odbor bo usklajeval tudi implementacijo rešitev, ki jih bo uvedel nov ZRRID in za katere bodo potrebna usklajevanja med različnimi deležniki.</t>
  </si>
  <si>
    <t xml:space="preserve">Uspešno zaključeni projekti spodbujanja mobilnosti in/ali reintegracije slovenskih raziskovalcev </t>
  </si>
  <si>
    <t>Cilj je financirati 88 dobrih projektov raziskovalcev in raziskovalk, ki so prijavili na Obzorje Evropa in bodisi niso bili izbrani zaradi pomanjkanja sredstev bodisi so bili financirani in se bo financiralo le njihovo reintegracijo v SI. Financiralo se bo okvirno 52 raziskovalcev s projekti v trajanju do 3 let, ki so bili pozitivno ocenjeni, vendar niso bili izbrani v okviru javnih razpisov Obzorje Evropa ter 36 raziskovalcev, ki so sicer bili izbrani in financirani, vendar se bo dodatno financiralo njihovo reintegracijo v trajanju do 2 let.  Postopek izbora s pogoji ter merili za izbor se bo primarno izveden na ravni centraliziranega programa Obzorja Evropa, na ravni SI se bo tako izvedel javni poziv za navedene prijavitelje. Financiralo se bo v povprečju 1 FTE v višini 84.000 EUR.</t>
  </si>
  <si>
    <t>Vzpostavitev Akademije javnega naročanja in določitev obvezne uporabe Smernic za javno naročanje arhitekturnih in inženirskih storitev ter gradenj</t>
  </si>
  <si>
    <t>Izvedbo ukrepov za povečanje stopnje profesionalizacije med deležniki v RS, vključno z vzpostavitvijo akademije, ki bo izboljšala sistem javnega naročanja in doseganje ključnih ciljev in obvezna uporaba Smernic za naročnike na državni ravni.</t>
  </si>
  <si>
    <t>Zapleti pri vzpostavitvi kompetenčnega modela ali pri prenovi Smernic</t>
  </si>
  <si>
    <t>Začetek izvajanja programov in določitev obvezne uporabe Smernic s sklepom Vlade.</t>
  </si>
  <si>
    <t>Večja predelava lesa za hitrejši prehod v podnebno nevtralno družbo</t>
  </si>
  <si>
    <t>C1 K5:  Krožno gospodarstvo – učinkovita raba virov - Večja predelava lesa za hitrejši prehod v podnebno nevtralno družbo</t>
  </si>
  <si>
    <t xml:space="preserve">Predstavitev okvirne višine stroškov za posamezne aktivnosti v primeru javnega razpisa za digitalno transformacijo gospodarstva (vrednost nepovratnega dela na podjetje bo od najmanj 1 mio EUR do največ 2,5 mio EUR, če želimo v okviru razpisa podpreti vsaj 20 podjetij): 
­ stroški priprave digitalne strategije: povprečni strošek zunanjih izvajalcev v skladu s cenikom svetovanj GZS in glede na strokovne ocene obsega dela je 60.000 EUR za podjetje. K temu strošku se doda strošek dela zaposlenih v podjetju, ki sodelujejo z zunanjimi izvajalci pri pripravi digitalne strategije (2 zaposlena iz področja razvoja in vsaj 1 tehnični kader za 30 dni po metodologiji ARRS) - skupni strošek zaposlenih v podjetju za 5 poslovnih funkcij za pripravo strategije je cca. 70.000 EUR. Ocenjeni skupni strošek za pripravo digitalne strategije je 130.000 EUR. 
­ Stroški nakupa opreme (opredmetena, neopredmetena sredstva): v strošek nakupa opreme uvrščamo stroške v povezavi s senzoriko in prilagoditvami obstoječe opreme ter nakupi nove strojne in programske opreme in strojev za avtomatizacijo, robotizacijo, pripravo infrastrukture za implementacijo interneta stvari (IoT), integracijo rešitev umetne inteligence in strojnega učenja, integracijo v blockchain platformo): na podlagi historičnih podatkov iz primerljivih razpisov (Digitalna transformacija MSP, Demo/Piloti II) lahko sklepamo, da se stroški nakupa opreme gibljejo med 15% in 30% vrednosti projekta oz. za digitalno transformacijo velikih in večjih srednje velikih podjetij 45% vrednosti projekta, kar v primeru investicije v višini 1 mio EUR pomeni 450.000 EUR, v primeru investicije v višini 2,5 mio EUR pa cca. 1,12 mio EUR.. 
­ Stroški razvoja in implementacije: aktivnosti razvoja in implementacije so povezane na eni strani s stroški dela zaposlenih in stroški zunanjih izvajalcev – strokovnjakov za digitalno transformacijo (identifikacijo podatkov, vzpostavitev vhodnih točk in odčitalcev, vzpostavitev sistema za prenos podatkov, AI rešitve za strukturiranje podatkov, blockchain rešitve za sledljivost in hranjenje podatkov, prilagoditev informacijskih rešitev za trg). Strošek, povezan z razvojem in implementacijo digitalne transformacije lahko ocenjujemo med 40 in 42% celotne vrednosti projekta (ocenjena vrednost je opredeljena na osnovi historičnih podatkov iz preteklih razpisov (Digitalna transformacija MSP, Demo/Piloti II) in se deli v razmerju med zunanjimi ponudniki in zaposlenim razvojnim in tehničnim kadrom v razmerju 50:50. V primeru najnižje vrednosti investicije so ti stroški tako 420.000 EUR (210.000 EUR za zunanje izvajalce, 210.000 EUR za zaposlene v razvoju in tehnični kader, od tega se uveljavlja 15% posrednih stroškov na strošek dela). 
­ 15% se opredeli v skladu s pravili za standardne lestvice upravičenih stroškov za posredne stroške na stroške dela. 
</t>
  </si>
  <si>
    <t>Strošek DDV v višini 30,8 mio EUR in 30 mio EUR za dograditev infekcijskih kliniki v LJ in MB</t>
  </si>
  <si>
    <t>Cene so primerljive s cenami dostopnimi na spletni strani na dan 21. 3. 2021, hkrati smo pridobili neformalne ponudbe, cene temeljijo tudi na Zakonu o sistemu plač v javnem sektorju, Pravilniku MZ o plačilih članov delovnih teles in primerljivimi projekti, kot je MoST (https://www.nijz.si/sl/most-model-skupnostnega-pristopa-za-krepitev-zdravja-in-zmanjsevanje-neenakosti-v-zdravju-v-lokalnih) ali COVID19-Ukrepi na področju obvladovanja širitve COVID-19 s poudarkom na ranljivih skupinah prebivalstva (OP20.09.01.038).</t>
  </si>
  <si>
    <t>Izkušnje pridobljene v okviru projekta "MoST", "COVID19-ranljive skupine ljudi", pregled cen na tržišču</t>
  </si>
  <si>
    <t>Osnova za prepračun ocenjenih vrednosti izhaja iz preteklega projekta eZdravje (https://www.nijz.si/sl/ezdravje), ki smo ga izvajali v okviru kohezijske politike 2007-2013, pri čemer je celotna vrednost projekta znašala 23 mio. Digitalna preobrazba v RRF je za 150 % večji in glede na obseg celovitejši. Izračuni podani v wordu, v poglavju 10. Financiranje in stroški</t>
  </si>
  <si>
    <t>Pridobljene so bile informativne ponudbe (ponudba št. 1003202101, dobavitelj Medicop), pregledane so bile primerljive cene, dostopne na internetu, izkušnje s projektom ZIM Stara Gora (https://www.enarocanje.si/Obrazci/?id_obrazec=393239). Natančen opis v wordu v okviru poglavja 10. Financiranje in stroški</t>
  </si>
  <si>
    <t>Cena primerljiva s projektom ZIM Stara Gora in ocenjenih vrednosti v okviru infekcijskih klinik, podatkov, pridobljenih s strani arhitekturne zasnove</t>
  </si>
  <si>
    <t>primerljivi projekti, pregled cen v okviru infekcijski klinik</t>
  </si>
  <si>
    <t>Analiza cen pripravljena na podlagi projektantskih rešitev in primerljivih projektov v zvezi z izračuni cen v okviru gradenj s strani UKC MB/LJ, cene primerljivih projektov</t>
  </si>
  <si>
    <t>tabela analize stanja na MZ</t>
  </si>
  <si>
    <t>Zakon bo zagotovil kakovostno, dostopno in finančno vzdržnost zdravstva, z: zagotovitvijo zadostnega financiranja, razpršenostjo virov financiranja; izenačevanjem bremen in zaostritvijo odgovornosti pri plačevanju prispevkov za obvezno zdravstveno zavarovanje; ohranitvijo široke košarice pravic iz obveznega zdravstvenega zavarovanja  in njenim razvojnim prilagajanjem (jasna opredelitev pravic iz naslova obveznega zdravstvenega zavarovanja, sprememba postopkov načrtovanja, spremljanja in vrednotenja pravic iz obveznega zdravstvenega zavarovanja, preoblikovanje dopolnilnega zdravstvenega zavarovanja; jasna opredelitev vlog deležnikov v sistemu zdravstvenega varstva in sprememba delovanja in upravljanja Zavoda za zdravstveno zavarovanje Slovenije ter enakopravnejša sestava v upravnem organu, prenova kazalnikov kakovosti v zdravstvu in prenova strategije obvladovanja kakovosti v zdravstvu. Hkrati bo vključeval spremenjene obračunske modele, ki bodo temeljili na kakovosti opravljene storitve in ne na število opravljenih zdravstvenih dejavnosti.</t>
  </si>
  <si>
    <t>Objava Zakona o zdravstvenem varstvu in zdravstvenem zavarovanju v Uradnem listu RS</t>
  </si>
  <si>
    <t>Vzpostavitev neodvisnega organa za spremljanje in obvladovanje kakovosti v sistemu zdravstvenega varstva</t>
  </si>
  <si>
    <t xml:space="preserve">Vzpostavljen bo avtonomni, neodvisni organ, ki bo spremljal izvajanje in obvladoval kakovost v sistemu zdravstvenega varstva. </t>
  </si>
  <si>
    <t>S strani Vlade RS bo vzpostavljen Neodvisni organ za sistematično izvajanje vseh nalog v zvezi z upravljanjem sistema kakovosti, varnosti, oblikovanjem standradov in spremljanjem kazalnikov kakovosti, uvajanjem in vrednotenjem vseh zsravstvenih tehnologij ter upravljanje velike podatkove zbirke. Spremljanje izvajanja strategije pri vseh izavajalcih zdravstvene dejavnosti bo izvajal neodvisni organ.</t>
  </si>
  <si>
    <t>Dograjen rehabilitacijski center bo omogočil izvajanje storitev rehabilitacijevsaj 2.800 pacientom več</t>
  </si>
  <si>
    <t>Oddano javno naročilo za izbor izvajalca za gradnjo Infekcijske klinike Maribor</t>
  </si>
  <si>
    <t>Oddano javno naročilo za izbor izvajalca za dobavo in montažo opreme infekcijske klinike</t>
  </si>
  <si>
    <t>Dokument pridobljenega uporabnega dovoljenja, ki pomeni dovoljenje za začetek uporabe objekta za 57 posteljnih kapacitet</t>
  </si>
  <si>
    <t>Začetek veljavnosti sprememb in dopolnitev Zakona o zdravstvenem varstvu in zdravstvenem zavarovanju</t>
  </si>
  <si>
    <t>strošek DDV</t>
  </si>
  <si>
    <t>Ocena stroškov temelji na primerljivih projektih vlaganja v infrastrukturo na področju bolnišnic (infekcijski kliniki v Ljubljani in Mariboru).V okviru investicije bodo kriti stroški priprave in izdelave projektne dokumentacije, nadzora, stroški gradnje/postavitve objekta in stroški opreme.</t>
  </si>
  <si>
    <t>Ocena stroškov temelji na primerljivih projektih vlaganja v infrastrukturo na področju bolnišnic (infekcijski kliniki v Ljubljani in Mariboru). V okviru investicije bodo kriti stroški priprave in izdelave projektne dokumentacije, nadzora, stroški gradnje/postavitve objekta in stroški opreme.</t>
  </si>
  <si>
    <t>Sprejem Zakona o dolgotrajni oskrbi bo postavil osnovo za vzpostavitev novega stebra socialne varnosti. Zagotavljal bo nove storitve z integracijo socialnih in zdravstvenih storitev, vključno s storitvami za krepitev in ohranjanje samostojnosti, storitvami e-oskrbe, tudi na domu upravičencev, s čimer se krepi dostop do celostne obravnanve na domu in ki vzpodbujajo sodelovanje družinskih članov in lokalne skupnosti. Zakon bo postavil pogoje za zagotavljanje kakovostnih in varnih storitev, vključno s standardi in normativi za zaposlene na področju dolgotrajne oskrbe. Zgotovil bo dostopnost, upravičenci s sprimerljivimi potrebami bodo imeli dostop do primerljivih pravic, ne glede na njihov socialno - ekonomski status ali druge osebne značilnosti ter kraj, kjer želijo izkoristiti pravico do storitev dolgotrajne oskrbe. V novem Zakonu o dolgotrajni oskrbi, se predvidevajo naslednji viri financiranja: 1. obvezno zavarovanje za DO; 2. sredstva, ki so zbrana iz naslova obveznega zdravstvenega in pokojninskega in invalidskega zavarovanja, pa se skladno z določbo drugega odstavka tega člena zakona prenesejo v okvir financiranja po tem zakonu (morda nadomestiti: obstoječi viri, ki se za namen zagotavljanja pravic in storitev s področja DO v okviru prispevkov za obvezno zdravsteno, pokojninsko in invalidsko zavarovanje, se prenesejo v novo blagajno za DO) ; 3. državnega proračuna;
4. donacij in drugih javnih virov. Viri se bodo uvajali postopno, glede na terminski načrt izvajanja zakona. Država se bo v zakonu zavezala, da do 1. 1. 2026 sprejme Zakon o zavarovanju za DO, do takrat pa se dodatna sredstva financirajo iz državnega proračuna. Razpršenost virov bo omogočalo finančno stabilnost sistema. Kazalniki: število uprabnikov po storitvam, ki jih omogoča ZDO, sprejem Zakona o zavarovanju za DO (Q4/2025)</t>
  </si>
  <si>
    <t>Sprejem ustrezne pravne podlage, ki bo omogočala zbiranje dodatnih virov za zagotavljanje pravic na področju dolgotrajne oskrbe</t>
  </si>
  <si>
    <t>Menjava Vlade RS,  spremembe na trgu dela, nepredvidljive naravne in zdravstvene katastrofe, omejeni človeški viri, težave pri medresorskem usklajevanju</t>
  </si>
  <si>
    <t>Oddaja javnega naročila za izvedbo gradbeno-obrtniških del</t>
  </si>
  <si>
    <t xml:space="preserve">Na podlagi pripravljenih smernic (Q2 2022) ter smiselne uporabe rezultatov pridobljenih v okviru izvedenih pilotnih projektov (Q3 2022-Q4 2025) bodo posodobljeni kurikuli visokošolskih strokovnih programov prve stopnje javnih visokošolskih zavodov z  vsebinami, ki bodo zagotovile diplomantom digitalne kompetence in kompetence za trajnostni razvoj, ki so nujne za zelen in digitalen prehod v Družbo 5.0, kot so digitalna pismenost, informacijska in podatkovna pismenost, ustvarjanje vsebin, uporaba digitalnega učnega okolja za izboljšanje kariernih možnosti, reševanje problemov, kritično razmišljanje in analitično razreševanje najzahtevnejših interdisciplinarnih problemov povezanih s trajnostnim razvojem, razumevanje sistemske povezanosti med različnimi vidiki in problemi trajnostnega razvoja, poglobljeno razumevanje, raziskovanje in aplikacijo novih metod načrtovanja, organiziranja, vodenja in nadziranja v organizacijah z upoštevanjem potreb trajnostnega razvoja,... Fokus reformnega projekta je na oblikovanju kombinacije znanja (kompetenc), ki diplomantom omogoča zgodnji vstop na trg dela in jih spodbuja k vseživljenjskemu izobraževanju (nadgrajevanje in poglabljanje visokošolskih znanj). Kot kazalnik je določen število prenovljenih kurikulumov visokošolskih strokovnih študijskih programov. Pri analizi podatkov o zaposljivosti diplomantov v obdobju 2010-2017 je bilo namreč ugotovljeno, da se diplomanti visokošolskih strokovnih študijskih programov eno leto po diplomiranju zaposlujejo v višjem deležu (za generacijo diplomantov 2017 je bil ta delež 65 %), kot diplomanti univerzitetnih študijskih programov, ki po večini nadaljujejo študij (67 %). Podatki kažejo, da je bil delež brezposelnosti diplomantov visokošolskih strokovnih študijskih programov v letih po zadnji ekonomski krizi narasel (9,9 % za generacijo, ki je diplomirala leta 2013, medtem ko je bil ta delež za generacijo 2017 le 4,8 %), kar nakazuje večjo ranljivost visokošolskih strokovnih študijskih programov pri vstopu na trg dela.  </t>
  </si>
  <si>
    <t xml:space="preserve">Ciljna skupina so javni visokošolski zavodi. Ocenjeno število prilotnih projektov je opisano pri cilju investicije (Število izvedenih pilotnih projektov, namenjenih predvsem vključevanju kompetenc za zelen in digitalen prehod v družbo 5.0). Izbrani bodo pilotni projekti, ki bodo v skladno s smernicami preizkušali optimalne rešitve, ki bi jih lahko nato implementirali v visokošolski izobraževalni prostor z namenom omogočitve hitrejšega vstopa na trg dela že po 1. stopnji visokošolskega izobraževanja in s poudarkom na zagotavljanju kakovostne študentske izkušnje po načelih fleksibilnih študijskih poti v prilagodljivem učnem okolju ter v skladu s koncepti vseživljenjskega učenja, kar vključuje tudi vzpostavitev podpore visokošolskim učiteljem za prilagoditev poučevanja ter pripravo predlogov za prilagoditev infrastrukture. 
</t>
  </si>
  <si>
    <t>Število zaključenih pilotnih projektov, namenjenih predvsem vključevanju kompetenc za zelen in digitalen prehod v visokošolskem procesu</t>
  </si>
  <si>
    <t xml:space="preserve">Zaključen postopek izbora pilotnih projektov za prenovo visokošolskega študijskega procesa </t>
  </si>
  <si>
    <t>Število prenovljenih programov na področju poklicnega in strokovnega izobraževanja za lažji prehod v tehnološko napredna okolja ter boljšo izrabo možnosti odprtega dela kurikula</t>
  </si>
  <si>
    <t xml:space="preserve">Do Q2/2026 bo 3.900 mentorjev vajencem in dijakom na praktičnem usposabljanju z delom ter študentom na praktičnem izobraževanju zaključilo usposabljanje oz. izobraževanje za izvajanje nalog v podjetju ali drugi ustanovi, ki so vezane na načrtovanje in izvajanje praktičnega usposabljanja. V ta namen bomo krepili sodelovanje šol in delodajalcev ter omogočili bolj kakovostno izvajanje poklicnega in strokovnega izobraževanja. Usposabljanje mentorjev za praktično usposabljanje dijakov oziroma za praktično izobraževanje študentov pri delodajalcu«, ki je del programa »Pedagoško-andragoško usposabljanje mentorjev praktičnega usposabljanja z delom in mentorjev praktičnega izobraževanja traja 32 ur in nadaljnja usposabljanja mentorjev iz različnih vsebinskih področij, ki bodo potekala po krajših programih v obsegu 8 ur neposrednega pedagoškega dela. Za posamezen krajši program usposabljanja oz. za posamezen vsebinski sklop bo CPI pripravil Katalog znanj, ki bo objavljen na spletni strani CPI.  </t>
  </si>
  <si>
    <t>Izbor investicijskih projektov izobraževalne infrastrukture (podpis pogodb)</t>
  </si>
  <si>
    <r>
      <t xml:space="preserve">Izvedba pilotnih projektov znaša 56,983 mio EUR, in sicer gre za stroške zunanjih izvajalcev upoštevaje metodologijo za financiranje raziskovalnih projektov (ARRS metodologija ) v ekvivalentu 748 FTE * 75.531 EUR = 56.497.188 EUR, zaokroženo na 56.500.000 EUR 
Poleg tega so za pripravo vmesne evalvacije in končne evalvacije predvideni stroški zunanjih izvajalcev </t>
    </r>
    <r>
      <rPr>
        <sz val="11"/>
        <color rgb="FFFF0000"/>
        <rFont val="Calibri"/>
        <family val="2"/>
        <charset val="238"/>
        <scheme val="minor"/>
      </rPr>
      <t>z raznolikih specifičnih področij</t>
    </r>
    <r>
      <rPr>
        <sz val="11"/>
        <color rgb="FF006100"/>
        <rFont val="Calibri"/>
        <family val="2"/>
        <charset val="238"/>
        <scheme val="minor"/>
      </rPr>
      <t xml:space="preserve"> v skupni višini 483.000 EUR.
</t>
    </r>
  </si>
  <si>
    <t>Analiza tržnih cen. Ocenjujemo, da bomo na razpisu RRF sredstva, v povprečni višini 40% od celotnih upravičenih stroškov naložbe po vsakem projektu oz. upravičencu, podelili  44 upravičencem, ki bodo celovito prenovili po en hotelski objekt (naložbo), skupaj torej 44 celovito prenovljenih hotelskih objektov višje in visoke kakovosti, od tega 20 objektov kategorije 3* in 3*S  s povprečno 25 hotelskimi sobami po objektu in 24 hotelskih objektov kategorije 4* in 4*S s povprečno 70 sobami po objektu, pri čemer bo z vsemi vključenimi stroški celovite prenove za dvig kakovosti turistične ponudbe povprečni strošek na sobo v projektih kakovosti 3* in 3*S  znašal 46.393 EUR na sobo, v projektih kakovosti 4* in 4*S pa povprečno 57.000 EUR na sobo. Podrobneje je metodologija in opis stroškov pojasnjen v Poglavju 3.4.10 in v tabeli v prilogi.</t>
  </si>
  <si>
    <t>Zaradi mednarodne primerljivosti so za analizo strukture in višine stroškov, za posamezne specifične elemente ob celoviti prenovi hotelov, le-ti uporabljeni iz najnovejše strokovne edicije "HOTEL COST ESTIMATING GUIDE 2020" v založbi priznane mednarodne skupine "JN+A  and  HVS DESIGN", ki za oceno višine stroškov uporablja mednarodne vire in izkušnje iz naslova cen v zahodni Evropi in ZDA. Zaradi tega so v pričujoči analizi uporabljene cene spodnje ravni iz navedenega kataloga, ki ob zadostni meri konzervativnosti ustrezajo tudi cenovnim pozicijam Slovenije za obravnavane stroške v primerjavi z zahodno Evropo in ZDA. Za oceno grobih gradbenih stroškov, instalacijskih del in gradbene opreme objektov pa so uporabljene tudi povprečne cene v izgradnji na m2 za podobne objekte. Skupaj je tako ocena stroškov izgradnje ali celovite prenove turistične infrastrukture narejena na realnih in mednarodno primerljivih osnovah, ki predstavlja in utemeljuje povprečne vrednosti projektov načrtovanih v okviru komponente sofinanciranja v programu Turizem in kultura.</t>
  </si>
  <si>
    <t>Analiza tržnih cen. V primeru novogradenj načrtujemo podporo 11 upravičencev, ki bodo investirali v izgradnjo po enega novega nastanitvenega turističnega objekta (naložbe) višje in visoke kakovosti, skupaj torej 11 novo izgrajenih nastanitvenih turističnih objektov, od tega bomo s povprečno 30% sofinanciranjem podprli 5 objektov kakovosti 3* in 3*S s povprečno 35 sobami in s povprečno 35% sofinanciranjem 6 objektov kakovosti 4* in 4*S s povprečno 75 sobami, pri čemer bo z vsemi vključenimi stroški izgradnje in opremljanja povprečni strošek novoizgrajenih nastanitvenih turističnih objektov kakovosti 3*in 3*S znašal 91.000 EUR na sobo, v projektih kakovosti 4* in 4*S pa povprečno 112.000 EUR na sobo. Podrobneje je metodologija in opis stroškov pojasnjen v Poglavju 3.4.10 in v tabeli v prilogi.</t>
  </si>
  <si>
    <t>Analiza tržnih cen.  Povprečna skupna vrednost projekta je ocenjena na 476.190,00 EUR na en projekt. Podrobneje je metodologija in opis stroškov pojasnjen v Poglavju 3.4.10 in v tabeli v prilogi.</t>
  </si>
  <si>
    <t>Uredba o razvojnih spodbudah za turizem bo opredelila ključne pogoje in merila za dodelitev razvojnih spodbud s področja turizma.</t>
  </si>
  <si>
    <t>Tveganja zamud, ki izhajajo iz medresorskega usklajevanja uredbe.</t>
  </si>
  <si>
    <t>1 - C1 K1: Obnovljivi viri energije in učinkovita raba energije</t>
  </si>
  <si>
    <t>Simulirali smo samo investicijski del in ne celotnega okoljskega paketa ukrepov (npr. okoljskih koristi, itd.); Produktivnost javnega kapitala (pri simulaciji smo uporabili vrednost 0,12 iz študije Bom in Ligthart, 2014)</t>
  </si>
  <si>
    <t>2 - C1 K2: Trajnostna prenova stavb</t>
  </si>
  <si>
    <t xml:space="preserve">3 - C1 K3: Čisto in varno okolje </t>
  </si>
  <si>
    <t>4 - C1 K4: Trajnostna mobilnost</t>
  </si>
  <si>
    <t>5 - C1 K5:  Krožno gospodarstvo – učinkovita raba virov</t>
  </si>
  <si>
    <t>Simulirali smo samo investicijski del in ne celotnega okoljskega paketa ukrepov (npr. okoljskih koristi itd.); Produktivnost javnega kapitala (pri simulaciji smo uporabili vrednost 0,12 iz študije Bom in Ligthart, 2014)</t>
  </si>
  <si>
    <t>SKUPAJ-C1</t>
  </si>
  <si>
    <t>6 - C2 K1: Digitalna preobrazba gospodarstva</t>
  </si>
  <si>
    <t>Produktivnost javnega kapitala (pri simulaciji smo uporabili vrednost 0,12 iz študije Bom in Ligthart, 2014); Literatura za ICT investicije predlaga vrednost 0,05-0,06</t>
  </si>
  <si>
    <t>7 - C2 K2: Digitalna preobrazba javnega sektorja in javne uprave</t>
  </si>
  <si>
    <t>SKUPAJ-C2</t>
  </si>
  <si>
    <t>8 - C3 K1: RRI – Raziskave, razvoj in inovacije</t>
  </si>
  <si>
    <t>Začasno znižanje stroškov
neoprijemljivega kapitala (RPREMA šok)
Nep. sredstva: 132,22 mio. EUR (RPREMA šok)</t>
  </si>
  <si>
    <t xml:space="preserve">9 - C3 K2: Dvig produktivnosti, prijazno poslovno okolje za investitorje </t>
  </si>
  <si>
    <t>Začasno znižanje stroškov 
oprijemljivega kapitala (RPREMK šok)
Nep. sredstva: 157,5 mio. EUR (RREMK šok)</t>
  </si>
  <si>
    <t xml:space="preserve">10 - C3 K3: Trg dela – ukrepi za zmanjševanje posledic negativnih strukturnih trendov </t>
  </si>
  <si>
    <t>Začasno subvencioniranje plač za mlade
(SUBWL šok), investicije v človeški kapital (SI_EPS_TRAININGL šok), subvencije podjetjem v obliki premije za tveganje (RPREMK šok)
Nep. sredstva: 27,55 mio. EUR (SUBWL šok)
Nep. sredstva: 14,37 mio. EUR (G šok) + SI_EPS_TRAININGL šok (=6500 zaposlenih, 40 ur izobraževanja)
Nep. sredstva: 14 mio. EUR (RPREMK šok)</t>
  </si>
  <si>
    <t>Ukrepe s področja uvajanja prožnejših oblik dela (14 mio. EUR) smo simulirali kot subvencije podjetjem 
v obliki premije za tveganje (RPREMK šok), saj ukrepi vključujejo tudi investicije v opremo; ukrepe bi bilo možno povezati tudi z večjo produktivnostjo zaposlenih ali nižjimi stroški podjetij zaradi uvedbe fleksibilnejših oblik dela, vendar ocenjujemo, da bi bili makroekonomski učinki glede na majhen obseg sredstev zanemarljivi</t>
  </si>
  <si>
    <t xml:space="preserve">11 - C3 K4: Preoblikovanje slovenskega turizma ter investicije v infrastrukturo na področju turizma in kulturne dediščine </t>
  </si>
  <si>
    <t>Produktivnost javnega kapitala (pri simulaciji smo uporabili vrednost 0,12 iz študije Bom in Ligthart, 2014)</t>
  </si>
  <si>
    <t>12 - C3 K5: Krepitev kompetenc, zlasti digitalnih in tistih, ki jih zahtevajo poklici prihodnosti in zeleni prehod</t>
  </si>
  <si>
    <t>Začasno povečanje državnih investicij (IG šok)
Nep. sredstva: 190.99 mio. EUR (IG šok)
Pov. sredstva: 73.37 mio. EUR (IG šok)</t>
  </si>
  <si>
    <t>Produktivnost javnega kapitala (pri simulaciji smo uporabili vrednost 0,12 iz študije Bom in Ligthart, 2014); Za ozelenitev izobraževalne infrastrukture preveč optimistično?; Ostale ukrepe je v tem trenutku težko pravilno povezati npr. z večjo učinkovitostjo dela (EFF šok) ali z večjim deležem določene izobrazbene skupine v prihodnosti (npr. SH šok), zato smo jih razporedili v enotno skupino državnih investicij</t>
  </si>
  <si>
    <t>SKUPAJ-C3</t>
  </si>
  <si>
    <t>14 - C4 K1: Zdravstvo</t>
  </si>
  <si>
    <t>Začasno povečanje državnih investicij (IG šok)
in državne potrošnje (G šok)
Nep. sredstva: 215.99 mio EUR (IG šok)
Nep. sredstva: 8.9 mio. EUR (G šok)</t>
  </si>
  <si>
    <t>Produktivnost javnega kapitala (pri simulaciji smo uporabili vrednost 0,12 iz študije Bom in Ligthart, 2014), kar je morda za zdravstveno infrastrukturo preveč optimistično; Literatura za bolnišnice predlaga 0,06 (študija Aschauer, 1998)</t>
  </si>
  <si>
    <t>15 - C4 K2: Socialna varnost in dolgotrajna oskrba</t>
  </si>
  <si>
    <t>Začasno povečanje državnih investicij (IG šok)
in državne potrošnje (G šok)
Nep. sredstva: 20 mio. EUR (G šok)
Pov. sredstva: 50 mio. EUR (IG šok)</t>
  </si>
  <si>
    <t>Produktivnost javnega kapitala (pri simulaciji smo uporabili vrednost 0,12 iz študije Bom in Ligthart, 2014), kar je morda za socialno infrastrukturo preveč optimistično</t>
  </si>
  <si>
    <t>16 - C4 K3: Stanovanjska politika</t>
  </si>
  <si>
    <t>SKUPAJ-C4</t>
  </si>
  <si>
    <t>CELOTNI NOO</t>
  </si>
  <si>
    <t>Začasno povečanje državnih investicij (IG šok)
Nep. sredstva: 46 mio. EUR (IG šok)
Pov. sredstva: 100 mio. EUR (IG šok);
Za pretvorbo ukrepov v modelske šoke smo uporabili BDP iz leta 2019 (velja za vse komponente)</t>
  </si>
  <si>
    <t>Začasno povečanje državnih investicij (IG šok)
Nep. sredstva: 86,05 mio. EUR (IG šok)</t>
  </si>
  <si>
    <t>Začasno povečanje državnih investicij (IG šok)
Nep. sredstva: 152,8 mio. EUR (IG šok)
Pov. sredstva: 320 mio. EUR (IG šok)</t>
  </si>
  <si>
    <t>Začasno povečanje državnih investicij (IG šok)
Nep. sredstva: 218,9 mio. EUR (IG šok)
Pov. sredstva: 93 mio. EUR (IG šok)</t>
  </si>
  <si>
    <t>Začasno povečanje državnih investicij (IG šok)
Nep. sredstva: 48 mio. EUR (IG šok)</t>
  </si>
  <si>
    <t>Začasno povečanje državnih investicij (IG šok)
Nep. sredstva: 260,18 mio. EUR (IG šok)</t>
  </si>
  <si>
    <t>Začasno povečanje državnih investicij (IG šok)
Nep. sredstva: 56,5 mio. EUR (IG šok)</t>
  </si>
  <si>
    <t>Začasno povečanje državnih investicij (IG šok)
Nep. sredstva: 127 mio. EUR (IG šok)</t>
  </si>
  <si>
    <t>Začasno povečanje državnih investicij (IG šok)
Pov. sredstva: 60 mio. EUR (IG šok)</t>
  </si>
  <si>
    <t>Podpisani sporazumi z občinami za izvedbo investicij poplavne varnosti</t>
  </si>
  <si>
    <t>Sporazumi z občinami</t>
  </si>
  <si>
    <t>Mejnik predstavlja rok, v katerem bo pripravljen nov Načrt zmanjševanja poplavne ogroženosti in pripravljene ter sprejete strokovne podlage na Vladi RS.</t>
  </si>
  <si>
    <t>Sporazum z občinami</t>
  </si>
  <si>
    <t>Projekti bodo morali biti zastavljeni tako da ne bodo poslabšali stanja vodnih teles in biodiverzitete (razen če bo prišlo za preoblikovanje vodnih teles), kjer je tehnično izvedljivo bodo izvedeni negradbeni ukrepi, Projekti morajo imeti pripravljeno projektno in investicijsko dokumentacijo, da so izvedljivi v časovnih rokih NOO. Prednost bodo imeli projekti na območjih, kjer je ogrožena pomembna infrastruktura. Izbor projektov bo potekal po principu FIFO.</t>
  </si>
  <si>
    <t>Podpisane pogodbe z občinami za izvajanje posamezne investicije</t>
  </si>
  <si>
    <t>Javni razpis bo odprt do porabe sredstev</t>
  </si>
  <si>
    <t>Število zaključenih projektov  oskrbe s pitno vodo skladnost, ki bodo pridobili dodatno povratna sredstva</t>
  </si>
  <si>
    <t>Število zaključenih projektov  oskrbe s pitno vodo skladnih s kriteriji energetske učinkovitosti, ki bodo pridobili nepovratna sredstva</t>
  </si>
  <si>
    <t>Število zaključenih projektov  odvajanja in čiščenja komunalne odpadne vode skladnih s kriteriji energetske učinkovitosti, ki bodo pridobili povratna sredstva</t>
  </si>
  <si>
    <t>3,00 mio EUR predvideno za izvedbo nacionalnega projekta SI EuroQCI: v okviru DEP (2 mio EUR) in CEF (1 mio EUR).</t>
  </si>
  <si>
    <t>EKP 2021-2027 (IR optika (pokritje preostalih VIZ z 1Gb/s optično povezavo))</t>
  </si>
  <si>
    <t>Skladno s podatki Stanovanjskega sklada RS in občinskih stanovanjskih skladov, ki temeljijo na realnih stroških del izvedenih projektov, je povprečna vrednost gradnje stanovanjskih enot  cca 125.000 EUR (brez DDV).  Ocenjena investicijska vrednost upošteva stroške: zemljišča, komunalne in prometne ureditve (komunalnega prispevka), predhodnih preiskav in zahtev po prostorskih aktih, projektiranja, nadzora in drugih inženirskih storitev, izvedbe GOI del, idr.
Povprečna vrednost GOI del znaša med 1.600 in 2.000 EUR/m2 (brez DDV). Dodatno je pri določitvi cene bila upoštevana analitika o prometu z nepremičninami v letu 2020. 
Deleži posameznih stroškov so natančnejše določeni v investicijskem programu za posamezno investicijo:
 delež stroškov, ki odpade na zemljišče in komunalno ureditev je odvisen od lokacije gradnje in se giblje med 15 do 25%, 
 strošek GOI del se giblje med 65% do 75% vrednosti celotne investicije,  
 druge stroške vrednotimo kot delež GOI stroška - tako je delež za projektiranje, nadzor in druge inženirske storitve ocenjen na 10% GOI del.</t>
  </si>
  <si>
    <t>Analitika Stanovanjskega sklada RS in občinskih stanovanjskih skladov, ki temelji na realnih stroških del izvedenih projektov. Analitika prometa z nepremičninami v letu 2020, Geodetska uprava RS.</t>
  </si>
  <si>
    <t>Zaključen izbor  projektov</t>
  </si>
  <si>
    <t xml:space="preserve">Mejnik predstavlja sprejetje resolucije o nacionalnem programu varstva pred naravnimi in drugimi nesrečamI, ki bo vključevala nadgrajen sistem pripravljenosti in odziva na podnebno pogojene nesreče glede na podnebne projekcije v 21. stoletju. Vsebina resolucije bo opredeljevala organiziranost in ukrepanje ob podnebno pogojenih nesrečah, delovanje novo ustanovljenih modularnih enot za odziv na  podnebno pogojene nesreče, njihovo usposabljanje ter delovanje in vlogo obstoječih enot v odzivu na podnebno pogojene nesreče. S tem bo dosežen hitrejši, bolj usklajen in učinkovitejši odziv na podnebno pogojene nesreče (poplave, velike požare v naravnem okolju in druge podnebno pogojene nesreče), kar se bo odražalo tudi v zmanjšanju njihovih ekonomskih, socialnih, okoljskih in družbenih posledic. Resolucija bo prinesla premik od obstoječega sistema pripravljenosti in odzivanja z večjim poudarkom na podnebno pogojenih nesrečah, ki predstavljajo največje tveganje v  Sloveniji. Sočasno bo resolucija predstavljala podlago za sprememebo tudi drugih aktov na področju varstva pred naravnimi in drugimi nesrečami, ki bodo podrobneje urejali podnebno usmerjeno sistemsko pripravljenost ter odziv. </t>
  </si>
  <si>
    <t>Število novo vzpostavljenih objektov za usposabljanje in odziv na podnebno pogojene nesreče v delovanju</t>
  </si>
  <si>
    <t>Število udeležencev, ki so opravili usposabljanje za poplave in velike požare v naravnem okolju</t>
  </si>
  <si>
    <t>Poročilo o izvedbi usposabljanj, ki ga po zaključku cikla usposabljanj pripravi nosilec in vključuje podatke o izvedbi, trajanju, udeležencih usposabljanj</t>
  </si>
  <si>
    <t>državni proračun (ocena vrednosti DDV)</t>
  </si>
  <si>
    <t xml:space="preserve">Vzpostavitev pravnega okvira za prehod v krožno gospodarstvo </t>
  </si>
  <si>
    <t>Sistematična novelacija predpisov s ciljem izboljševanja oz. ohranjanja strateških ciljev za preprečevanje nastajanja odpadkov in učinkovito ravnanje z njimi (ZVO-1, Uredba o ravnanju z embalažo in odpadno embalažo, Uredba o odpadkih).</t>
  </si>
  <si>
    <t>Uveljavitev pogojev za bolj učinkovito financiranje prehoda v nizkoogljično krožno gospodarstvo:  zeleno proračunsko načrtovanje.</t>
  </si>
  <si>
    <t xml:space="preserve">Določitev in uveljavitev nacionalne metodologije ocenjevanja vpliva posameznih proračunskih postavk k okoljskim ciljem </t>
  </si>
  <si>
    <t>Enotna točka za krožno gospodarstvo je delujoča</t>
  </si>
  <si>
    <t>Načrt izvedbe relevantnih programov in objava javnih razpisov</t>
  </si>
  <si>
    <t>Potrditev vsebine in načrta izvedbe programov (praviloma na področjih: krožne sinergije, krožno odkrivanje, podpora krožnim inovacijam v MSP, Krožne verige vrednosti) ter objava javnih razpisov</t>
  </si>
  <si>
    <t>Izbirni postopki za sklenitev pogodb</t>
  </si>
  <si>
    <t>Izvedba postopkov izbire in podpis pogodb o sofinanciranju, kar predstavlja formalno podlago za izplačila (predvideva se več razpisov z večimi odpiranji). Komunikacija glede izbranih projektov</t>
  </si>
  <si>
    <t>Število zaključenih projektov  podprtih podjetij za krožno gospodarstvo</t>
  </si>
  <si>
    <t>Izvedba izbirnih postopkov</t>
  </si>
  <si>
    <t xml:space="preserve">Izvedba postopkov izbire in podpis pogodb o sofinanciranju, kar predstavlja formalno podlago za izplačila (ker bo razpis odprtega tipa in bo možna prijava vse do porabe sredstev), se bo izvajal sukcesivno glede na prijave. </t>
  </si>
  <si>
    <t>Število podjetij z zaključenimi projekti, ki so vpeljala okolju prijazen proizvodni proces predelave lesa</t>
  </si>
  <si>
    <t xml:space="preserve">Realizacija javnih pozivov/razpisov za start-upe, usposabljanje in drugo podporo podjetjem za namen prehoda v krožno gospodarstvo. 
Kriteriji za izbor projektov se bodo nanašali na bolj učinkovito ravnanje z viri (npr.  pospeševanje rabe sekundarnih surovin in materialov - delež uporabe recikliranih materialov,  delež materialov v produktu, ki se jih da reciklirati ter ponovno uporabiti; vključevanje ekodizajna pri načrtovanju izdelkov in storitev - načrtovanje za obstojnost, zanesljivost, lažje vzdrževanje in popravljivost, modularnost, daljšo življenjsko dobo;  uvajanje novih nizkoogljičnih tehnologij in procesov; uvajanje novih poslovnih modelov). </t>
  </si>
  <si>
    <t>Zaključeni projekti v podporo prehodu v krožno gospodarstvo, kar se bo preverjalo na osnovi poročil in preverjanj na terenu.</t>
  </si>
  <si>
    <t>Pripravljena bo metodologija ocenjevanja vpliva posameznih proračunskih postavk k okoljskim ciljem (climate taging) skladno s taksonomijo in načelom »do no significant harm«</t>
  </si>
  <si>
    <t>Tveganje, da metodologija ne bo pravočasno pripravljena;</t>
  </si>
  <si>
    <t>Narejen bo načrt izvedbe relevantnih programov z opredelitvijo izvajalskih institucij. 
Načrt izvedbe je potreben, da se opredeli vloga posameznih izvajalskih institucij in način sodelovanja z evropskimi institucijami, ki sodelujejo v okviru projekta. Sledila bo objava javnih razpisov za predmetne vsebine.</t>
  </si>
  <si>
    <t>Sklenitev ustreznih pogodb z izvajalskimi institucijami in objava javnih razpisov na ustreznih mestih / publikacijah</t>
  </si>
  <si>
    <t>Izdane odločbe o izboru in podpisane pogodbe</t>
  </si>
  <si>
    <t>Priprava in sprejem ustreznih pravnih podlag za izvedbo reforme obsega:
- Pravilnik o spremembah in dopolnitvah pravilnika o pogojih za vpis v register dobaviteljev in drugih obveznostih dobaviteljev ter zahtevah za trženje gozdnega reprodukcijskega materiala (sprememba pogojev za registracijo dobaviteljev in spremnih dokumentov, s spremembami zagotavljamo, da se bo tržil GRM ustrezne kakovosti, predvsem zdrav GRM).
- Pravilnik o spremembah in dopolnitvah pravilnika o potrdilih in glavnih spričevalih za gozdni reprodukcijski material (sprememba priloge obrazca Potrdila o izvoru GRM, ki bo omogočal sledenje za potrebe certifikacije GRM).
Pravilnika bosta pravna podlaga za izvajanje ukrepov za prilagajanje mladega gozda na podnebno pogojeno spreminjajoče se okolje v prihodnosti z ohranjanjem genetske pestrosti in zdravja gozdov.
Učinke reforme bomo spremljali v okviru Nacionalnega gozdnega programa, ki temelji na spremljanju  Panevropskih kriterijev in indikatorjev trajnostnega gospodarjenja z gozdovi. Med kriteriji in indikatorji bodo obravnavani predvsem: lesna zaloga, površina gozda, zaloga ogljika, poškodovanost gozdov, degradacija, prirastek in posek, nelesne dobrine in storitve, drevesna sestava, obnova, naravnost, tujerodne drevesne vrste, genski viri, ogrožene vrste in prispevek gozdarstva k BDP.</t>
  </si>
  <si>
    <t xml:space="preserve">Vir podatkov glede ureditve objekta Centra za semenarstvo, drevesničarstvo in varstvo gozdov bo zagotovil Gozdarski inštitut Slovenije, in sicer projektno dokumentacijo v zvezi ureditvijo objekta, ki bo pripravljena v skladu z zakonodajo s področja gradbeništva. Projektna dokumentacija se nanaša na načrte za izvedbo del in na  projekt izvedenih del ter posledično  pridobitve uporabnega dovoljenje. </t>
  </si>
  <si>
    <t xml:space="preserve">1. Preseženi terminski plan: preseženi roki,  s strani izvajalca 
2. Preseženi finančni plan; spremembe cen gradenj na trgu, posledično odstopanja od finančne ocene vrednosti  investicije
3. Nepredvidena dela v sklopu komunalne ureditve, sklopu gradenj ali sklopu zunanje ureditve
4. Zakasnitev gradnje lahko vpliva na zamik izvajanja aktivnosti Centra
 </t>
  </si>
  <si>
    <t>Pridobitev uporabnega dovoljenja za objekt CENTER za semenarstvo, drevesničarstvo in varstvo gozdov in  predložitev celotne gradbene dokumentacije v skladu z zakonodajo s področja gradbeništva, iz katere bo razviden obseg novih površin (projekt za izvedbo del, projekt izvedenih del, uporabno dovoljenje).</t>
  </si>
  <si>
    <t>Sprejem pravnih podlag s strani pristojnega organa (Ministrstvo za kmetijstvo, gozdarstvo in prehrano)</t>
  </si>
  <si>
    <t xml:space="preserve">Stroški gradbenega dela investicije obsegajo  vzpostavitev nacionalnega centra civilne zaščite in dveh podcentov za usposabljanje, pri čemer so vključeni stroški gradbenih in obrtniških del, strojnih in elektro instalacij ter zunanje ureditve in krajinske arhitekture, v primeru nacionalnega centra CZ pa še stroški opreme.  </t>
  </si>
  <si>
    <t xml:space="preserve">IP za gradnjo podcentra za velike požare v naravi, ocena pripravljavcev idejne zasnove za gradnjo nacionalnega centra civilne zaščite in ocena pripravljavcev idejne zasnove podcentra za protipoplavno zaščito.  </t>
  </si>
  <si>
    <t>Vključuje strošek zagotovitve informacijsko komunikacijske tehnologije za delovanje Nacionalnega centra civilne zaščite, njegove situacijske sobe in nujne številke 112.</t>
  </si>
  <si>
    <t>Predlog projekta Uprave RS za zaščito in reševanje za informacijsko-komunikacijsko nadgradnjo Centra za obveščanje RS in Regijskega centra za obveščanje</t>
  </si>
  <si>
    <t>Historični podatki (t.i. top down metodologija)
Spodbude po ZSInv:
V okviru javnih razpisov za dodeljevanje finančnih spodbud za TNI, ki jih je v letih od 2010 do 2014 objavil SPIRIT, je bilo v povprečju na  posamezen projekt dodeljenih 511.124 EUR. Povprečna vrednost sofinanciranega projekta je znašala 3.080.000 EUR (126.280.000 EUR / 41 projektov). Zadevni investicijski projekti v letih 2010-2014 so bili večinoma delovno intenzivni projekti. Ker bodo podjetja v bodoče več vlagala v nove stroje in opremo s ciljem digitalizacije in zelenega prehoda ter posledično dosegala tudi višjo dodano vrednost na zaposlenega, ocenjujemo, da bodo vrednosti investicije  višje in posledično bodo višje tudi vrednosti spodbud (od 3-5 krat višje), kar pomeni, da bi povprečna spodbuda na projekt znašala 1,5 mio EUR in bi tako z 71 mio EUR lahko podprli cca 47 investicijskih projektov MSP.
Spodbude po ZSRR-2:
Sofinanciranje začetnih investicij podjetij v manj razvitih (t.i. problemskih) območjih Slovenije se je izvajalo v zadnjih 10 letih, čemur je bilo namenjeno s strani države 55 milijonov EUR. Sofinancirali so se projekti začetnih investicij podjetij v opredmetena (zemljišča, zgradbe, oprema in stroji) in neopredmetena (prenos tehnologije z nakupom patentnih pravic, licenc, blagovnih znamk, znanja ali nepatentiranega tehničnega znanja) osnovna sredstva, ki so izkazovali spodbujevalni učinek, v skladu z regionalno shemo državnih pomoči BE02-2399245-2014/II. V obdobju 10 let je bilo na tem področju  podprtih več kot 500 projektov podjetij. Povprečen znesek podpore je tako znašal cca 100.000 EUR. V letu 2020 je bil tudi prvi javni razpis za spodbujanje začetnih investicij na obmejnih problemskih območjih, pri čemer je bila strukura financiranja projektov sledeča: v povprečju je 97% upravičenih stroškov pripadlo investicijam v opremo (90%) in neporedmetena osnovna sredstva (7%), in 3%  stroški storitev zunanjih izvajalcev neposredno vezani na na investicijo. Enaka struktura bo tudi v prihodnje.</t>
  </si>
  <si>
    <t>Dokumentacija MGRT, SPIRIT</t>
  </si>
  <si>
    <t>Zgodovinski podatki MGRT, ki temeljijo na izvedenih postopkih za izbor investicij.
Podatki o investicijah v obdobju 2010-2014 za 20,96 mio EUR in podatki o investicijah v manj razvitih (t.i. problemskih) območjih Slovenije za 10 letno obdobje v vrednosti 55 mio EUR.</t>
  </si>
  <si>
    <t>Historični podatki (t.i. top down metodologija)
Spodbude po ZSInv:
V okviru javnih razpisov za dodeljevanje finančnih spodbud za TNI, ki jih je v letih od 2010 do 2014 objavil SPIRIT, je bilo v povprečju na  posamezen projekt dodeljenih 511.124 EUR. Povprečna vrednost sofinanciranega projekta je znašala 3.080.000 EUR (126.280.000 EUR / 41 projektov). Zadevni investicijski projekti v letih 2010-2014 so bili večinoma delovno intenzivni projekti. Ker bodo podjetja v bodoče več vlagala v nove stroje in opremo s ciljem digitalizacije in zelenega prehoda ter posledično dosegala tudi višjo dodano vrednost na zaposlenega, ocenjujemo, da bodo vrednosti investicije  višje in posledično bodo višje tudi vrednosti spodbud (od 3-5 krat višje), kar pomeni, da bi povprečna spodbuda na projekt znašala 1,5 mio EUR in bi tako s 17,5 mio EUR lahko podprli cca 12 investicijskih projektov velikih podjetij.</t>
  </si>
  <si>
    <t>Zgodovinski podatki MGRT, ki temeljijo na izvedenih postopkih za izbor investicij:
podatki o investicijah v obdobju 2010-2014 v višini 20,96 mio EUR.</t>
  </si>
  <si>
    <t>Historični podatki (t.i. top down metodologija).
Izgradnjo poslovno ekonomske infrastrukture smo podpirali tako preko javnih razpisov kot z neposrednimi potrditvami operacij, kjer je bilo podprtih 71 projektov v skupnem znesku sofinanciranja 78 mio EUR, povprečna vrednost sofinanciranja tako podprtih projektov je v znašala  1 milijon EUR na projekt. Sofinancirali so se upravičeni stroški gradnje; pridobivanje nepremičnin, ki obsega: nakup zemljišč oz. nakup zemljišč z objektom ali delom objekta (samo pri podjetniških inkubatorjih); oprema in druga opredmetena osnovna sredstva (samo pri inkubatorjih); stroški informiranja in komuniciranja; stroški storitev zunanjih izvajalcev. Podatki o upravičenih stroških za navedene projekte so sledeči 95% upravičenih  stroškov je v povprečju  odpadlo na gradnjo, nakup nepremičnin in 5% na storitve. Na podlagi teh podatkov predvidevami podporo 14 projektom EPI in vzpostavitev enega pilota za upravljanje EPI.</t>
  </si>
  <si>
    <t>Vir podatkov MGRT, EMA</t>
  </si>
  <si>
    <t>Morebitne težave lahko nastanejo zaradi različnih stališč posameznih deležnikov pri sprejemanju zakonodaje. Te se bo reševalo v procesu javne obravnave predloga zakona in v okviru posvetovanj z deležniki ter z medresorskim usklajevanjem med ministrstvi.</t>
  </si>
  <si>
    <t>Kontaktna točka usmerja vloge za pridobitev dovoljenj in drugih aktov in pomaga pri celotnem upravnem postopku. Center za podpore v ta namen vzpostavi regionalne informacijske točke in sodeluje z lokalnimi energetskimi organizacijami. Kontaktna točka na zahtevo vlagatelja usmerja vloge za pridobitev dovoljenj in drugih aktov  in mu pomaga pri celotnem upravnem postopku od vložitve zahteve do izdaje dokončne odločbe o tej zahtevi. Kontaktna točka opravlja vse naloge v zvezi s pomočjo in svetovanjem stranki v različnih upravnih in drugih postopkih, vendar ne sme nastopati kot zastopnik ali pooblaščenec stranke. Kontaktna točka na pregleden način vodi stranko skozi postopek in ji zagotavlja v tem postopku vse potrebne informacije.</t>
  </si>
  <si>
    <t xml:space="preserve">Na podlagi podpisane pogodbe bodo urejene pravice, obveznosti in odgovornosti glede sofinanciranja in izvajanja projekta. Upravičenec se s pogodbo zaveže, da bo izvedba projekta, ki je predmet sofinanciranja pravilna, zakonita, gospodarna in učinkovita.Obvezni sestavni del teh zahtev je tudi izpolnjevanje pogojev:
a) spoštovanje načela »ne sme bistveno škodovati«, ki ga določa 12. člen Uredbe (EU) 2020/852 o ustanovitvi okvira za spodbujanje trajnostnih naložb 
b) prestrukturirani sistemi daljinskega ogrevanja in hlajenja bodo uporabljali vsaj 50 % energije iz obnovljivih virov, 50 % odvečne toplote, 75 % toplote iz soproizvodnje ali 50 % kombinacije takšne energije in toplote kot to določa Direktiva 2012/27/EU, 
c) v primeru izrabe biomase mora biti cilj ukrepa  doseči vsaj 80 % prihranek emisij toplogrednih plinov v obratu zaradi uporabe biomase v zvezi z metodologijo za prihranek emisij toplogrednih plinov in z relativno primerjalno vrednostjo za fosilna goriva iz Priloge VI k Direktivi (EU) 2018/2001. </t>
  </si>
  <si>
    <t>Izvedeni ukrepi, ki so predvideni z novim zakonom na glavni distribucijski infrastrukturi, so potrebni za priključitev novih proizvodnih zmogljivosti  in novih odjemalcev. Omogočili bodo tudi priključitev novih proizvodnih elektrarn za samooskrbo. Dodatna nova moč bo poročana preko izvedenih investicij o katerih poroča Center za podporo.</t>
  </si>
  <si>
    <t>Podpis pogodb o sofinanciranju z izbranimi upravičenci</t>
  </si>
  <si>
    <t xml:space="preserve">Obvestilo o rezultatih javnega razpisa in podpis pogodbe o sofinanciranju z upravičenci, izbranimi na 1. razpisu. </t>
  </si>
  <si>
    <t>Trajnostna prenova stavb in upravljanje stavb</t>
  </si>
  <si>
    <t>RRI sofinanciranje programov mednarodne  mobilnosti in mednarodne vpetosti</t>
  </si>
  <si>
    <t>Delovanje in upravljanje RRI sistema, sofinanciranje RRI projektov v podporo zelenemu in digitalnemu prehodu,</t>
  </si>
  <si>
    <t xml:space="preserve">Krepitev pripravljenosti in odziva v primeru podnebno pogojenih nesreč; </t>
  </si>
  <si>
    <t xml:space="preserve">Zagotavljanje kibernetske varnosti; Digitalizacija notranje varnosti; </t>
  </si>
  <si>
    <t>Digitalizacije pravosodja</t>
  </si>
  <si>
    <t>Dvig produktivnosti, prijazno poslovno okolje za investitorje, digitalna preobrazba gospodarstva; Povečanje energetske učinkovitosti v gospodarstvu; trg dela - podpora prožnejšim načinom organizacije dela (splošna populacija, invalidi)</t>
  </si>
  <si>
    <t xml:space="preserve">
Digitalni prehod na področju kmetijstva, prehrane in gozdarstva;</t>
  </si>
  <si>
    <t xml:space="preserve">Spodbujanje prestrukturiranja daljinskih sistemov na OVE; Geotermalna energija in hidroenergija; Krepitev distribucijskega omrežja električne energije; </t>
  </si>
  <si>
    <t>Povečanje zmogljiovsti železniške infrastrukture; Digitalizacija železniške in cestne infrastrukture</t>
  </si>
  <si>
    <t>Gigabitna infrastruktura;</t>
  </si>
  <si>
    <t>Krepitev trajnostnega razvoja turizma; azvoj javne in skupne turistične infrastrukture; Celoviti strateški projekt razogličenja Slovenije preko prehoda v krožno gospodarstvo (CSP KG)</t>
  </si>
  <si>
    <t xml:space="preserve">Sofinanciranje RRI projektov za zeleni in digitalni prehod; Sofinanciranje investicij v RRI in pilotni programi mednarodnih RRI </t>
  </si>
  <si>
    <t xml:space="preserve">
Projekti odvajanja in čiščenja komunalne odpadne vode</t>
  </si>
  <si>
    <t>Center za semenarstvo, drevesničarstvo in varstvo gozdov;</t>
  </si>
  <si>
    <t>Zmanjševanje poplavne ogroženosti ter zmanjševanje tveganja na druge podnebno pogojene nesreče</t>
  </si>
  <si>
    <t>Dostopnost zdravstvenega sistema, Učinkovita obravnava nalezljivih bolezni;</t>
  </si>
  <si>
    <t xml:space="preserve">Digitalna preobrazba zdravstva
</t>
  </si>
  <si>
    <t>Digitalizacija na področju kulture; Trajnostna obnova in oživljanje kulturne dediščine in javne kulturne infrastrukture, vključevanje kulturnih doživetij v turizem;</t>
  </si>
  <si>
    <t xml:space="preserve"> Pilotni projekti za pripravo izhodišč reforme visokega šolstva; Ozelenitev izobraževalne infrastrukture v Sloveniji</t>
  </si>
  <si>
    <t>Celovita transformacija zelenega in digitalnega izobraževanja; Usposabljanje in izobraževanje zaposlenih; Digitalizacija izobraževanja, znanosti in športa</t>
  </si>
  <si>
    <t>DDV, državni proračun in drugi viri (npr. zasebni)</t>
  </si>
  <si>
    <t>DDV, drugi viri (npr. zasebni)</t>
  </si>
  <si>
    <t>DDV, državni proračun</t>
  </si>
  <si>
    <t>V Državnem zboru sprejet zakon, ki bo vzpostavil krizno shemo skrajšanega delovnega časa (s ciljem ohranitve delovnih mest v primeru nepredvidljivih okoliščin npr. epidemije, gospodarski šoki)</t>
  </si>
  <si>
    <t>Sprememba zakonodaje  na področju zavarovanja za primer brezposelnosti z namenom povečevanja delovne aktivnosti starejših in preprečevanja predčasnih odhodov s trga dela, zmanjševanje vrzeli med izstopom iz trga dela in dejansko upokojitveno starostjo</t>
  </si>
  <si>
    <t>Pripravljen predlog sprememb Zakona o pokojninskem in invalidskem zavarovanju z namenom zagotavljanja javnofinančne vzdržnosti sistema in primernih pokojnin in posredovan Kolegiju Ekonomsko socialnega sveta (ESS) za uvrstitev na sejo ESS. Vsebina predloga bo izhajala iz izzivov na področju vzdržnosti (pričakovani demografski trendi ter razmerje med zavarovanci in upokojenci), zadostnosti (višina pokojnin) in transparentnosti pokojninskega in invalidskega zavarovanja. Pripravo predloga bodo spremljale aktivnosti informiranja in osveščanja vseh deležnikov glede potrebnih sprememb. Predlog naj bi vključeval spremembe upokojitvenih pogojev (kot npr. višja upokojitvena starost, poenotenje dob ob prilagoditvi zahtevane dobe), spremembe indeksacije, povezanost vplačil in izplačil. Ob tem bodo predlagani posodobitev sistema Invalidskega zavarovanja, prav tako z namenom čim večje vključenosti posameznikov z zmanjšano delazmožnostjo na trg dela in s tem izboljšanja njihove socialne varnosti, ter ukrepi za večjo vključenost v dodatno pokojninsko zavarovanje.</t>
  </si>
  <si>
    <t xml:space="preserve">Sprejem celovitih sprememb Zakona o pokojninskem in invalidskem zavarovanju, katerega namen je zagotavljanja javnofinančne vzdržnosti sistema in primernih pokojnin, v Državnem zboru RS, in njihova uveljavitev. </t>
  </si>
  <si>
    <t>Sprejem celovitih sprememb Zakona o pokojninskem in invalidskem zavarovanju v Državnem zboru RS ter uveljavitev teh sprememb, ki bodo vplivale na podaljšanje obdobje delovne aktivnosti,  večjo vključenost starejših delavcev na trg dela in zagotovil primernost pokojnin ter finančno vzdržnost pokojninskega sistema.</t>
  </si>
  <si>
    <t>Predlog zakona bo pripravljen na podlagi analize potreb in izkušenj z izvajanjem interventnega ukrepa v času epidemije Coivd-19 ter v sodelovanju s socialnimi partnerji.  V zakonu bo določena tudi obveznost usposabljanja in izobraževanja v času vključenosti v ukrep skrajšanja delovnega časa. Sprejem v Državnem zboru in objava v Uradnem listu RS.</t>
  </si>
  <si>
    <t>Sprejem sprememb zakonodaje na področju zavarovanja za primer brezposelnosti v smeri  povečevanja delovne aktivnosti starejših in preprečevanja predčasnih odhodov s trga dela v Državnem zboru.</t>
  </si>
  <si>
    <t xml:space="preserve">Kolegiju ESS posredovan predlog sprememb Zakona o pokojninskem in invalidskem zavarovanju  za uvrstitev na sejo ESS. Vsebina predloga bo izhajala iz izzivov na področju vzdržnosti (pričakovani demografski trendi ter razmerje med zavarovanci in upokojenci), zadostnosti (višina pokojnin) in transparentnosti pokojninskega in invalidskega zavarovanja.
</t>
  </si>
  <si>
    <t xml:space="preserve">Predlog zakona bo pripravljen na podlagi strokovnih in analitičnih podlag ter posvetovanj s socialnimi partnerji. Sprejeta zakonodaja bo zagotovila fiskalno vzdržnost pokojninskega sistema (kar pomeni, da bodo tveganja, ki izhajajo iz izdatkov za staranje, bistveno zmanjšana iz trenutne visoko tvegane kategorije) ter primernost pokojnin. Cilj predloga bo podaljšanje obdobja delovne aktivnosti, zmanjšanje vrzeli med zakonsko in dejansko upokojitveno starostjo, večja vključenost starejših delavcev na trg dela in primernost pokojnin ter finančna vzdržnost pokojninskega sistema Sprejem zakona v Državnem zboru RS in objava v Uradnem listu. </t>
  </si>
  <si>
    <t>Nepredvidljive okoliščine (nezmožnost izvajanja programov aktivne politike zaposlovanja zaradi neodvisnih, zunanjih dejavnikov), nezainteresiranost dolgotrajno brezposelnih za vključevanje v programe aktivne politike zaposlovanja, sprememba resorske zakonodaje, ki bi imela posreden vpliv na povečevanje števila brezposelnih v evidenci, gospodarska situacija v državi. Omenjeno bomo reševali z neprestanim prilagajanjem programov na način, da bodo ti vplivi odpravljeni.</t>
  </si>
  <si>
    <t xml:space="preserve">Vzpostavitev spletne platforme s pripomočki za delodajalce in delavce </t>
  </si>
  <si>
    <t>Vzpostavitev spletne platforme ki bo vsem delodajalcem in delavcem omogočala dostop do učnih gradiv in pripomočkov za delodajalce in delavce ter bo predstavljala vstopno točko za splošno svetovanje, informiranje in osveščanje na tem področju. Do Q4 2022 bo vzpostavljena in operabilna spletna platforma s pripomočki za delavce in delodajalce. Na spletni platformi bodo objavljeni npr. vzorci pogodb, dogovorov, internih aktov, primeri dobrih praks varstva pri delu, vprašanja in odgovori. V celotnem obdobju izvajanja projekta bo izvedenih več kot 20.000 storitev svetovanja in informiranja.</t>
  </si>
  <si>
    <t xml:space="preserve">Izvedeni postopki javnih pozivov za vključitev podjetij. Izvedene vse aktivnosti neposredne podpore delodajalcem. Pri najmanj 135  delodajalcih, ki skupaj zaposlujejo vsaj 1.000 delavcev je do Q2 2026 vzpostavljeno ali nadgrajeno delo na domu. Pri vključenih podjetjih bodo eksperti skupaj z delodajalcem in zaposlenimi opredelili trenutno stanje in določili cilje, identificirali pomanjkljivosti in ovire ter opredelili potrebne aktivnosti (izobraževanje, prilagoditev organizacije dela in delovnih procesov, vzpostavitev infrastrukture, zagotavljanje varnosti in zdravja pri delu) za dosego ciljev na področju dela na domu. </t>
  </si>
  <si>
    <t>Število zaposlenih, ki so uspešno zaključili programe usposabljanj/izobraževanj</t>
  </si>
  <si>
    <t>(Ne)pripravljenost delodajalcev, samozaposlenih in/ali zaposlenih  za  vključevanje v usposabljanje in izobraževanje v času nepredvidljivih okoliščin ter nepredvidljive okoliščine, ki vplivajo na vključevanje v programe (npr. nezmožnost izvedbe programov zaradi višje sile). Omenjeno bomo reševali z intenzivno promocijo in strokovno pomočjo delodajalcem in zaposlenim pred in med  vključitvijo v usposabljanja in izobraževanja.</t>
  </si>
  <si>
    <t>Sklenitev pogodb na podlagi javnih razpisov za investicijske subvencije za krepitev produktivnosti podjetij na problemskih območjih</t>
  </si>
  <si>
    <t>morebitne zamude zaradi neustrezno pripravljene dokumetacije za prijavo na razpis s strani podjetij</t>
  </si>
  <si>
    <t>Sklenjene pogodbe na podlagi javnega razpisa za inovativne ekosisteme ekonomsko poslovne infrastrukture (EPI) in njihovo upravljanje (pilot)</t>
  </si>
  <si>
    <t>Cilj zakonodaje je vzpostaviti razvojno naravnani regulatorni okvir za določanje višine omrežnine za prehod v podnebno nevtralno družbo in podpreti razvoj učinkovitega in konkurenčnega trga za popolno izkoriščanje prožnosti elektroenergetskega sistema in novih tehnologij, za kar pa bodo potrebni dodatni finančni, človeški in tehničnimi viri.</t>
  </si>
  <si>
    <t xml:space="preserve">Število delujočih novih transformatorskih postaj </t>
  </si>
  <si>
    <t xml:space="preserve">V letu 2022 bo objavljen javni razpis za dodelitev nepovratnih sredstev za sofinanciranje operacij prestrukturiranja daljinskih sistemov na OVE. Vloga za dodelitev nepovratnih sredstev mora biti predložena v skladu z zahtevami javnega razpisa in razpisne dokumentacije, ki bo natančno določala vsebino vloge in izhodišča za pripravo vloge. Izbrani bodo projekti, ki bodo izpolnjevali pogoje upravičenosti, pri čemer bodo prednost pri dodelitvi imele naložbe z večjim številom točk, ki se bodo določale na podlagi javnih meril za izbor projektov. Obvezni sestavni del meril za ocenjevanje bo
a) spoštovanje načela »ne sme bistveno škodovati«, ki ga določa 12. člen Uredbe (EU) 2020/852 o ustanovitvi okvira za spodbujanje trajnostnih naložb 
b)prestrukturirani sistemi daljinskega ogrevanja in hlajenja bodo uporabljali vsaj 50 % energije iz obnovljivih virov, 50 % odvečne toplote, 75 % toplote iz soproizvodnje ali 50 % kombinacije takšne energije in toplote kot to določa Direktiva 2012/27/EU, 
c) v primeru izrabe biomase mora biti cilj ukrepa  doseči vsaj 80 % prihranek emisij toplogrednih plinov v obratu zaradi uporabe biomase v zvezi z metodologijo za prihranek emisij toplogrednih plinov in z relativno primerjalno vrednostjo za fosilna goriva iz Priloge VI k Direktivi (EU) 2018/2001.
Izpolnjevanje pogojev se bo preverjalo ob vložitvi vloge za sofinanciranje ter pred izdajo sklepa o izboru in pred podpisom pogodbe o sofinanciranju. V kolikor se v kateri izmed naštetih faz ugotovi, da vsi pogoji niso izpolnjeni, pogodba o sofinanciranju ne bo podpisana. </t>
  </si>
  <si>
    <t xml:space="preserve">Izvedenih 980 novih transformatorskih postaj. Obvezni del investicije bodo tudi informacijske in komunikacijske tehnologije, ki povezujejo različne elemente v sistemu v funkcionalno celoto. Investicije bodo okrepile distribucijsko omrežjo, izboljšati njegovo zmogljivost in prilagodljivost, povezanost podatkovnih baz in nadzor v realnem času. Izvajalci bodo izbrani na javne razpisu/pozivu na podlagi meril za ocenjevanje. Na podlagi podpisane pogodbe bodo urejene pravice, obveznosti in odgovornosti glede sofinanciranja in izvajanja projekta. Upravičenec se s pogodbo zaveže, da bo izvedba projekta, ki je predmet sofinanciranja pravilna, zakonita, gospodarna in učinkovita. Obvezni sestavni del teh zahtev je tudi izpolnjevanje pogojev:
a) spoštovanje načela »ne sme bistveno škodovati«, ki ga določa 12. člen Uredbe (EU) 2020/852 o ustanovitvi okvira za spodbujanje trajnostnih naložb
Izpolnjevanje pogojev se bo preverjalo ob vložitvi vloge za sofinanciranje ter pred izdajo sklepa o izboru in pred podpisom pogodbe o sofinanciranju. V kolikor se v kateri izmed naštetih faz ugotovi, da vsi pogoji niso izpolnjeni, pogodba o sofinanciranju ne bo podpisana. </t>
  </si>
  <si>
    <t>Izvedene energetske in trajnostne prenove stavb izjemnega upravnega in družbenega pomena</t>
  </si>
  <si>
    <t xml:space="preserve">Izvedenih 89.000 m2 trajnostni prenov stavb izjemnega upravnega in družbenega pomena, ki ob upoštevanju  načela »ne sme bistveno škodovati«, ki ga določa 12. člen Uredbe (EU) 2020/852 o ustanovitvi okvira za spodbujanje trajnostnih naložb, hkrati pri energtskih sanacijah dosegajo 30% zmanjšano porabo energije glede na porabo pred obnovo. </t>
  </si>
  <si>
    <t>Časovna izvedbe večjih projektov, neuspešna izvedbe javnih naročil</t>
  </si>
  <si>
    <t xml:space="preserve">Izvedenih 36.000 m2 stavb z nadgradnjami tehničnih stavbnih sistemov, ki bodo ob upoštevanju  načela »ne sme bistveno škodovati«, ki ga določa 12. člen Uredbe (EU) 2020/852 o ustanovitvi okvira za spodbujanje trajnostnih naložb, hkrati dosegle 30% zmanjšano porabo energije glede na porabo pred obnovo. </t>
  </si>
  <si>
    <t xml:space="preserve">Izvedenih 20.000 m2 prenov stanovanjskih stavb v javni lasti, ki bodo ob upoštevanju  načela »ne sme bistveno škodovati«, ki ga določa 12. člen Uredbe (EU) 2020/852 o ustanovitvi okvira za spodbujanje trajnostnih naložb, hkrati dosegle 30% zmanjšano porabo energije glede na porabo pred obnovo. </t>
  </si>
  <si>
    <t xml:space="preserve">Izvedenih 10.000 m2 prenov s pomočjo sistemskega finančnega vira za energetsko prenovo stavb ožjega javnega sektorja, ki bodo ob upoštevanju  načela »ne sme bistveno škodovati«, ki ga določa 12. člen Uredbe (EU) 2020/852 o ustanovitvi okvira za spodbujanje trajnostnih naložb, hkrati dosegle 30% zmanjšano porabo energije glede na porabo pred obnovo. </t>
  </si>
  <si>
    <t>Izboljšan standard dostopnosti JPP (v mio km voženj)</t>
  </si>
  <si>
    <t>Sodni register</t>
  </si>
  <si>
    <t>Zamude pri zagotavljanju materialnih pogojev za vzpostavitev delovanja</t>
  </si>
  <si>
    <t>Vpis v sodni register</t>
  </si>
  <si>
    <t>Zbirka poročil koncesionarjev v skladu z zakonodajo: mesečna poročila koncesionarjev o opravljenih vožnjah (v km)</t>
  </si>
  <si>
    <t xml:space="preserve">Podpis pogodb za nadgradnjo  železniških odsekov  </t>
  </si>
  <si>
    <t xml:space="preserve">Podpisane pogodbe za nadgradnjo žel. proge na odsekih: 
- Kranj - Jesenice
- Ljubljana - Brezovica in
- Brezovica – Preserje in Preserje - Borovnica </t>
  </si>
  <si>
    <t xml:space="preserve">Zaključeno javno naročilo - podpisane pogodbe za izvedbena dela na 3 železniških odsekih (Kranj-Jesenice, Ljubljana-Brezovica in Brezovica-Preserje-Borovnica) v skupni dolžini 49 km proge, s katerimi se zagotovi: 
- povečanje pretočnosti železniškega prometa z odpravo ozkih grl na progi št. 50 Ljubljana - Sežana - d.m. in progi št. 20 Ljubljana – Jesenice - d.m.;
- nadgradnja prog in postaj v skladu s tehničnimi specifikacijami za interoperabilnost;
- zagotovitev nosilnosti ustrezne kategorije D4 22,5 t/os 8 t/m;
- dvig hitrosti vlakov na nove projektirane hitrosti
</t>
  </si>
  <si>
    <t>Podpisane pogodba za izvedbena dela</t>
  </si>
  <si>
    <t xml:space="preserve">Podpis pogodb za nadgradnjo železniške postaje Grosuplje in Domžale </t>
  </si>
  <si>
    <t>Podpisani pogodbi za za nadgradnjo žel. postaje Grosuplje in Domžale</t>
  </si>
  <si>
    <t>Podpis pogodbe za nadgradnjo železniške postaje Ljubljana – 1. faza (povratna sredstva)</t>
  </si>
  <si>
    <t>Podpisana pogodba za nadgradnjo železniške postaje Ljubljana – 1. faza</t>
  </si>
  <si>
    <t>Zaključeno javno naročilo - podpisana pogodba za izvedbena dela za nadgradnjo žel. Postaje Ljubljana 1. faza. Iz popisa del v javnem naročilu izhaja, da bo po zaključku del zagotovljeno: - povečanje pretočnosti železniškega prometa z odpravo ozkega grla na železniški postaji Ljubljana, ki je vozlišče žel. prog: št. 50 Ljubljana - Sežana - d.m., št. 80 državna meja–Metlika–Ljubljana, št. 10 Zidani Most - Ljubljana, št. 21 Kamnik - Graben - Ljubljana in št. 20 Ljubljana – Jesenice - d.m.; zmogljivost železniške proge do osne obremenitve kategorije D4 (22,5 t/os) za tovorni prevoz, večje hitrosti, možnost prevoza vlakov dolžine 740 m za tovorni promet in standard, ki jih zahteva uredba o TSI.</t>
  </si>
  <si>
    <t>Število operativnih obnovljenih železniških postaj (povratna sredstva)</t>
  </si>
  <si>
    <t xml:space="preserve">Število dodatnih kilometrov nadgrajenih železniških prog </t>
  </si>
  <si>
    <t>Obnovljene železniške postaje: Grosuplje in Domžale skladno z kriteriji in razpisnimi pogoji javnih naročil</t>
  </si>
  <si>
    <t>Potrdilo o prevzemu del za obe železniške postaje</t>
  </si>
  <si>
    <t>Obnovljena železniška postaja Ljubljana skladno s kriteriji in razpisnimi pogoji javnega naročila</t>
  </si>
  <si>
    <t>Potrdilo o prevzemu del za železniško postajo</t>
  </si>
  <si>
    <t>Obnovljeni kilometri železniške proge (na odeskih Kranj-Jesenice in Ljublajana-Brezovica-Borovnica) skladno s kriteriji in razpisnimi pogoji javnih naročil</t>
  </si>
  <si>
    <t>Število dodatno opremljenih operativnih lokomotiv z ETCS nivo 2</t>
  </si>
  <si>
    <t>Števio dodatno opremljenih operativnih lokomotiv z ETCS nivo 2 za  licencirane prevoznike v železniškem prometu v RS, obvezna uporaba voznih sredstev s financirano opremo ETCS na slovenski žel. infrastrukturi najmanj 5 let od vgradnje ETCS opreme. Prejemniki finančnih sredstev bodo licencirani prevozniki železniškega prometa registrirani v Republiki Sloveniji, in sicer bodo upravičeni prevozniki, ki lahko dokažejo, da so najmanj 5 let uporabljali omrežje javne železniške infrastrukture (dokazilo upravljavca).</t>
  </si>
  <si>
    <t>Izvedba postopka javnega naročanja - zamude pri oddaji del</t>
  </si>
  <si>
    <t>Uveljavitev zakona, s katerim bomo vzpostavili nacionalni regulativni okvir na področju alternativnih goriv v prometu, ki bo urejal področje vzpostavljanja, registracije in upravljanja polnilne oz. oskrbovalne infrastrukture, zakon pa bo urejal tudi dodeljevanje spodbud na tem področju. Z zakonom bo vzpostavljen celovit pravni okvir na področju uporabe alternativnih goriv v prometu, ki bo za vse deležnike na enem mestu opredelil pravno-zavezujoča pravila, s katerimi bomo pospešili diverzifikacijo predvsem osebnega prometa v nizkoemisijski oz. brezemijski promet, kar se bo odražalo v povečanem letnem številu prvič registriranih brezemisijskih in nizkoemisijskih vozil, hkrati pa bomo zagotovili pogoje za regionalno in čezmejno mobilnost na alternativna goriva ter s tem prispevali k zmanjševanju deleža emisij toplogrednih plinov in onesnaževal iz prometa.</t>
  </si>
  <si>
    <t>Število registriranih polnilnih oz. oskrbovalnih mest za vozila na alternativni pogon v RS</t>
  </si>
  <si>
    <t>Zamude pri sprejemu zakona bodo pomenile počasnejšo širitev trga polnilne oz. oskrbovalne infrastrukture. Ker bo zakon urejal tudi obveznost registracije javno dostopnih oz. z javnimi sredstvi podprtih polnilnih oz. oskrbovalnih mest za vse lastnike oz. upravljavce infrastrukture, je tveganje tudi pri zagotavljanju ustreznih podatkov v okviru NAP, ki bodo odražali dejansko stanje na trgu.</t>
  </si>
  <si>
    <t>trenutno ni mogoče oceniti</t>
  </si>
  <si>
    <t>bo naknadno dodano</t>
  </si>
  <si>
    <t>ni zaznanih tveganj</t>
  </si>
  <si>
    <t>morebitne ovire pri novih tehnologijah</t>
  </si>
  <si>
    <t>Krožno gospodarstvo lahko vpliva na zaposlovanje ranljivih skupin ter nižje izobraženih.</t>
  </si>
  <si>
    <t>Z dvigom snovne in energetske produktivnosti prispevamo k dvigu odpornosti podjetij, kar lahko privede do večje dodane vrednosti/produktivnosti.</t>
  </si>
  <si>
    <t>Ukrepi se bodo izvajali na celotnem teritoriju države, spodbujali bomo povezovanje med lokalnimi akterji ter verigami vrednosti. S tem lahko prispevamo k sladnejšemu regionalnemu razvoju in izkoriščanju teritorialnih potencialov.</t>
  </si>
  <si>
    <t>z digitalno transformacijo podjetij bomo dvignili produktivnost zaradi izboljševanja in nadgradnje poslovnih modelov. S tem bomo pospešili uporabo naprednih tehnologij in tako izkoristili potencial za dvig dodane vrednosti.</t>
  </si>
  <si>
    <t xml:space="preserve">Digitalna preobrazba gospodarstva prispeva k dvigu dodane vrednosti in s tem k višji ekonomski in socialni odpornosti. </t>
  </si>
  <si>
    <t>Digitalna preobrazba v svojem bistvu dviga ekonomsko in socialno odpornost. Nove e-storitve pomenijo boljšo dosegljvost storitev za državljane, hitrejše reševanje vlog, zmanjšujejo socialne ovire za osebe s posebnimi potrebami.</t>
  </si>
  <si>
    <t xml:space="preserve">Digitalna preobrazba gospodarstva zaradi dviga produktivnosti lahko vpliva na bolje za zaposlene (delo na daljavo), fleksibilnost delovnih mest in zadovoljstvo zaposlenih. </t>
  </si>
  <si>
    <t>Digitalna preobrazba poveča fleksibilnost dela, varnost zaposlitev in pripomore k boljši vpetosti v mednarodni prostor in s tem okrepi odpornost na morebitne krizne situacije.</t>
  </si>
  <si>
    <t>Digitalna preobrazba podjetij v svojem bistvu omogoča boljšo povezanost in zbliževanje teritorialnih območij.</t>
  </si>
  <si>
    <t>Z ukrepi debirokratizacije bomo izboljšati poslovno okolje za podjetja in prispevali k njihovi rasti. Postopki javnega naročanja bodo omogočili večjo konkurenčnost. Prenovljen gradbeni zakon in zakon o urejanju prostora bosta prv tako pospešila gospodarski razvoj.</t>
  </si>
  <si>
    <t>Prenovljen plačni sistem v javnem sektorju bo izboljšal učinkovitost delovanja, kar bo prispevalo k učinkoviti rabi javnih financ in izboljšanje poslovnega okolja za gospodarstvo.</t>
  </si>
  <si>
    <t xml:space="preserve">Digitalna preobrazba je osnova za uveljavitev načel Evropskega stebra socialnih pravic. Nove e-storitve pomenijo boljšo dosegljvost storitev za državaljane, ne glde na spol, raso ali narodnost, vero ali prepričanje. </t>
  </si>
  <si>
    <t>Prenovljen plačni sistem v javnem sektorju bo izboljšal učinkovitost delovanja, kar bo zagotavljal bolj pravično plačilo za opravljeno delo pri tistih kategorijah zaposlenih, ki za svoje delo niso ustrezno nagrajeni.</t>
  </si>
  <si>
    <t>Z sklopom vseh reform na področju debirokratizacije bomo z manjšim upravnim bremenom razbremenili podjetja.</t>
  </si>
  <si>
    <t>Sprememba prostorske zakonodaje bo zagotovila skladen regionalni razvoj.</t>
  </si>
  <si>
    <t xml:space="preserve">Uveljavljitev Zakona o oskrbi z električno energijo </t>
  </si>
  <si>
    <t>Proizvodnja elektrike iz obnovljivih virov energije</t>
  </si>
  <si>
    <t>C1 K1: Obnovljivi viri energije in učinkovita raba energije - Proizvodnja elektrike iz obnovljivih virov energije</t>
  </si>
  <si>
    <t>Dolžina novega delujočega distribucijskega omrežja (km) 
(povratna sredstva)</t>
  </si>
  <si>
    <t>Učinkovita rabe energije v gospodarstvu</t>
  </si>
  <si>
    <t>Reforma spodbujanja OVE v Sloveniji</t>
  </si>
  <si>
    <t>Reforma oskrbe z električno energijo za potrebe spodbujanja OVE</t>
  </si>
  <si>
    <t>C1 K1: Obnovljivi viri energije in učinkovita raba energije - Reforma spodbujanja OVE v Sloveniji</t>
  </si>
  <si>
    <t>C1 K1: Obnovljivi viri energije in učinkovita raba energije - Reforma oskrbe z električno energijo za potrebe spodbujanja OVE</t>
  </si>
  <si>
    <t>C1 K1: Obnovljivi viri energije in učinkovita raba energije - Učinkovita rabe energije v gospodarstvu</t>
  </si>
  <si>
    <t>Reforma načrtovanja in financiranja energetske prenove stavb ožjega javnega sektorja</t>
  </si>
  <si>
    <t>C1 K2: Trajnostna prenova stavb - Reforma načrtovanja in financiranja energetske prenove stavb ožjega javnega sektorja</t>
  </si>
  <si>
    <t>Krepitev preventive za dvig protipoplavne varnosti</t>
  </si>
  <si>
    <t>C1 K3: Čisto in varno okolje  - Krepitev preventive za dvig protipoplavne varnosti</t>
  </si>
  <si>
    <t>C1 K3: Čisto in varno okolje  - Povečanje učinkovitosti delovanja javnih služb varstva okolja</t>
  </si>
  <si>
    <t>Razmejitev pristojnosti med državo in občinami je zelo občutljiva tema gledano iz vidika teritorialne kohezije Slovenije, zato bodo morali biti predlagana določila zakona skrbno premišljena in dogovorjena z deležniki.</t>
  </si>
  <si>
    <t>Potrditev Zakona o gospodarskih javnih službah varstva okolja v Državnem zboru</t>
  </si>
  <si>
    <t>Vzpostavljeno operativno delovanje zasebnega oblaka PolIcije</t>
  </si>
  <si>
    <t>Število izdelanih e-storitev s področja razvoja podeželja in ukrepov skupne kmetijske politike</t>
  </si>
  <si>
    <t>Število novih osnovnošolskih in srednješolskih izobraževalnih zavodov kot tudi organizacij za izobraževanje odraslh z optičnimi povezavami nad 1 Gb/s</t>
  </si>
  <si>
    <t>Sofinanciranje investicij v RRI demonstracijske in pilotne projekte</t>
  </si>
  <si>
    <t>C3 K1: RRI – Raziskave, razvoj in inovacije - Sofinanciranje investicij v RRI demonstracijske in pilotne projekte</t>
  </si>
  <si>
    <t>C3 K2: Dvig produktivnosti, prijazno poslovno okolje za investitorje  - Krepitev kapitalskih trgov</t>
  </si>
  <si>
    <t>Nov zakon bo izboljšal in spodbudil slovenski kapitalski trg in s tem podjetjem omogočil boljši dostop do nebančnih oblik financiranja. Definiral bo 3 oblike alternativnih investicijskih skladov: alternativni vzajemni sklad, ki je oblikovan kot ločeno premoženje, specialna komanditna družba in investicijska družba s stalnim kapitalom</t>
  </si>
  <si>
    <t>Sprejem strategije razvoja kapitalskega trga</t>
  </si>
  <si>
    <t>Gre za razvojno strategijo za slovenski trg kapitala, katere cilj je s predlogi konkretnih ukrepov za  razvoj slovenskega kapitalskega trga odpraviti njegove glavne pomanjkljivosti.</t>
  </si>
  <si>
    <t>Daljši potek usklajevanja strategije od predvidenega</t>
  </si>
  <si>
    <t>C3 K5: Krepitev kompetenc, zlasti digitalnih in tistih, ki jih zahtevajo poklici prihodnosti in zeleni prehod - Prenova vzgojno izobraževalnega sistema za zeleni in digitalni prehod</t>
  </si>
  <si>
    <t>C3 K5: Krepitev kompetenc, zlasti digitalnih in tistih, ki jih zahtevajo poklici prihodnosti in zeleni prehod - Reforma visokega šolstva za zelen in odporen prehod v Družbo 5.0 (sistem, ki je odziven na potrebe iz okolja in ustvarja visokokvalificirano delovno silo za poklice prihodnosti)</t>
  </si>
  <si>
    <t>C3 K5: Krepitev kompetenc, zlasti digitalnih in tistih, ki jih zahtevajo poklici prihodnosti in zeleni prehod - Celovita transformacija (trajnost in odpornost) zelenega in digitalnega izobraževanja</t>
  </si>
  <si>
    <t>C3 K5: Krepitev kompetenc, zlasti digitalnih in tistih, ki jih zahtevajo poklici prihodnosti in zeleni prehod - Izvajanje pilotnih projektov, katerih rezultati bodo podlaga za pripravo izhodišč za reformo visokega šolstva za zelen in odporen prehod v Družbo 5.0</t>
  </si>
  <si>
    <t>C3 K5: Krepitev kompetenc, zlasti digitalnih in tistih, ki jih zahtevajo poklici prihodnosti in zeleni prehod - Modernizacija srednjega poklicnega in strokovnega izobraževanja vključno z vajeništvom, prenova višješolskih študijskih programov ter vzpostavitev digitalno podprtih učnih mest</t>
  </si>
  <si>
    <t>C3 K5: Krepitev kompetenc, zlasti digitalnih in tistih, ki jih zahtevajo poklici prihodnosti in zeleni prehod - Krepitev sodelovanja med izobraževalnim sistemom in trgom dela</t>
  </si>
  <si>
    <t>C3 K5: Krepitev kompetenc, zlasti digitalnih in tistih, ki jih zahtevajo poklici prihodnosti in zeleni prehod - Strategija za ozelenitev izobraževalne in raziskovalne infrastrukture v Sloveniji</t>
  </si>
  <si>
    <t>C3 K5: Krepitev kompetenc, zlasti digitalnih in tistih, ki jih zahtevajo poklici prihodnosti in zeleni prehod - Ozelenitev izobraževalne infrastrukture v Sloveniji</t>
  </si>
  <si>
    <t>Sprejeta strategija bo opredelila trajnostna prioritetna področja vlaganj, predvsem z vidika koncepta (kriterijev) ozelenitve infrastrukture do leta 2030, vključno z akcijskim načrtom vlaganj, ki bo opredelila vire (finančne in kadrovske), podlage, časovnico vlaganj 2021-2030</t>
  </si>
  <si>
    <t>sprejetje drugega debirokratizacijskega zakonskega paketa v Državnem zboru</t>
  </si>
  <si>
    <t>Podatki Portala JN</t>
  </si>
  <si>
    <t>Zapleti pri identificiranju vzrokov za uporabo postopkov in nesodelovanje nadzornih institucij.</t>
  </si>
  <si>
    <t>Uveljavitev Zakona o obveznem zavarovanju za dolgotrajno oskrbo</t>
  </si>
  <si>
    <t>Javna objava Centra za podporo na portalu GOV.si</t>
  </si>
  <si>
    <t>Objava Centra za podpore na portalu gov.si</t>
  </si>
  <si>
    <t>Center za podporo</t>
  </si>
  <si>
    <t>Število podjetij s pridobljeno e-izkaznico materialov</t>
  </si>
  <si>
    <t>Število podjetij s pridobljeno e-energetsko izkaznico</t>
  </si>
  <si>
    <t xml:space="preserve">Vzpostavitev testnega laboratorija za regulatorne rešitve z namenom pridobivanja rešitev in rezultatov pilotnih projektov za oblikovanje podporne sheme za financiranje s povratnimi viri </t>
  </si>
  <si>
    <t>Zapisnik o kakovostnem prevzemu, s katerim bo preverjena skladnost objektov s pogoji 025b (potreba po energiji vsaj 20% nižja od zahteve za skoraj nič-energijsko stavbo), objavljen na gov.si</t>
  </si>
  <si>
    <t>Podpisane pogodbe z občinami za projekte</t>
  </si>
  <si>
    <t>Zaključna poročila o izvedenih projektih</t>
  </si>
  <si>
    <t>Podpisani pogodbi za izvedbo del</t>
  </si>
  <si>
    <t>Podpisana pogodba za izvedbo del</t>
  </si>
  <si>
    <t>Število operativnih obnovljenih železniških postaj (nepovratna sredstva)</t>
  </si>
  <si>
    <t>Objava zakonodaje v Uradnem listu RS ali na spletni strani Vlade RS.</t>
  </si>
  <si>
    <t>Podpisane pogodba s prejemniki subvencij</t>
  </si>
  <si>
    <t xml:space="preserve">Vzpostavljen kompetenčni center v okviru državne uprave </t>
  </si>
  <si>
    <t>Ministrstvo za javno upravo bo pripravilo potrebne sistemske podlage oz. spremembe Zakona o splošnem upravnem postopku Uredbe o upravnem poslovanju ter izvedlo zakonodajni postopek. Spremembe Zakona o splošnem upravnem postopku in Uredbe o upravnem poslovanju se bodo nanašale na odpravo ovir pri nudenju elektronskih storitev javne uprave in elektronskem poslovanju državljanov z organi javne uprave, predvsem na področju oddaje elektronskih vlog in dokazil ter na področju elektronskega vročanja upravnih aktov.</t>
  </si>
  <si>
    <t>Sklep Vlade RS o potrditvi novega načrta širokopasovnih omrežij do leta 2025</t>
  </si>
  <si>
    <t>Ni večjih tveganj. Ukrep se bo usklajeval v okviru programskega odbora.</t>
  </si>
  <si>
    <t>Ni večjih tveganj. Ukrep se bo usklajeval v okviru programskeaa odbora.</t>
  </si>
  <si>
    <t>Sprejem Zakona o vzpostavitvi »krizne« sheme skrajšanega delovnega časa v Državnemu zboru</t>
  </si>
  <si>
    <t>Dopis Vlade RS Državnemu zboru s predlogom za uvrstitev predloga sprememb  zakona na dnevni red DZ</t>
  </si>
  <si>
    <t xml:space="preserve"> Informacijski sistem Vlade RS</t>
  </si>
  <si>
    <t>Zavod RS za zaposlovanje</t>
  </si>
  <si>
    <t>Sprejem Strategije za ozelenitev izobraževalne in raziskovalne infrastrukture s strani Vlade RS</t>
  </si>
  <si>
    <t>Objava Strategije za ozelenitev izobraževalne in raziskovalne infrastrukture v Uradnem listu RS</t>
  </si>
  <si>
    <t>Izpis iz evidence, iz katere je razvidna količina uporabnikov.</t>
  </si>
  <si>
    <t>Evidenca, razvidna iz sistema zdravja na daljavo</t>
  </si>
  <si>
    <t>Upravna enota Ljubljana</t>
  </si>
  <si>
    <t xml:space="preserve">Upravna enota Ljubljana </t>
  </si>
  <si>
    <t>Portal javnih naročil</t>
  </si>
  <si>
    <t>Upravna enota Maribor</t>
  </si>
  <si>
    <t>Objava Zakona o dolgotrajni oskrbi v Uradnem listu RS</t>
  </si>
  <si>
    <t>Pristojna upravna enota</t>
  </si>
  <si>
    <t>Uporabno dovoljenje, izdano s strani Upravne enote, ki pomeni možnost uporabe objekta</t>
  </si>
  <si>
    <t>Začetek veljavnosti novele Stanovanjskega zakona (SZ-1E)</t>
  </si>
  <si>
    <t>Evidenca Ministrstvo za izobraževanje, znanost in šport, Arnesa</t>
  </si>
  <si>
    <t>Ministrstvo za izobraževanje, znanost in šport ter Zavod RS za šolstvo</t>
  </si>
  <si>
    <t>Ministrstvo za izobraževanje, znanost in šport bo vodil in koordiniral izvajanje 30 pilotnih projektov, ki se bodo izvajali na visokošolskih zavodih. Pilotni projekti bodo osredotočeni na iskanje vsebin za učne načrte, ki bodo zagotovile diplomanom digitalne kompetence in kompetence za trajnostni razvoj, ki so nujne za zelen in digitalen prehod v Družbo 5.0. Rezultat pilotnega projekta mora biti prenovljen učni načrt, ki bo naslavljal pridobitev digitalnih kompetenc in kompetenc trajnostnega razvoja.</t>
  </si>
  <si>
    <t>Ministrstvo za izobraževanje, znanost in šport in Center RS za poklicno izobraževanje</t>
  </si>
  <si>
    <t xml:space="preserve">Ministrstvo za izobraževanje, znanost in šport </t>
  </si>
  <si>
    <t>Cilj so vlaganja v ozelenitev izobraževalne infrastrukture, s čimer bomo prispevali h krepitvi odpornosti izobraževalnega sistema. Ministrstvo za izobraževanje, znanost in šport bo izvedel pozive, preko katerih bo izbral javne zavode, ki bodo izvedli investicijske oz. infrastrukturne projekte  oz. njihove posamezne faze, z upoštevanjem načel zelenega in digitalnega prehoda.</t>
  </si>
  <si>
    <t>Podpis pogodbe med Ministrstvo za infrastrukturo in investitorjem za sofinanciranje</t>
  </si>
  <si>
    <t>Podpis 1. pogodbe med Ministrstvo za infrastrukturo in izvajalcem.</t>
  </si>
  <si>
    <t>Ministrstvo za infrastrukturo-DRSI</t>
  </si>
  <si>
    <t>National Access Point (NAP) (online database), Ministrstvo za infrastrukturo</t>
  </si>
  <si>
    <t>Informacijski sistem Ministrstvo za delo, družino, socialne zadeve in enake možnosti</t>
  </si>
  <si>
    <t>Zapisnik o predaji v uporabo. Interna dokumentacija Ministrstvo za delo, družino, socialne zadeve in enake možnosti</t>
  </si>
  <si>
    <t>Interna dokumentacija Ministrstvo za delo, družino, socialne zadeve in enake možnosti - poročila o izvedbi.</t>
  </si>
  <si>
    <t>Omejeni človeški viri na Ministrstvo za delo, družino, socialne zadeve in enake možnosti, nezainteresiranost zunanjih izvajalcev za sodelovanje, visoke cene storitev zunanjih izvajalcev.</t>
  </si>
  <si>
    <t>Končna poročila dostopna na Ministrstvo za delo, družino, socialne zadeve in enake možnosti.</t>
  </si>
  <si>
    <t>Spletna stran Vlade RS in Ministrstvo za okolje in prostor</t>
  </si>
  <si>
    <t>Ministrstvo za okolje in prostor</t>
  </si>
  <si>
    <t>Zmanjšanje tveganja osipa udeležencev oz. povečanje motiviranosti za vključitev in vzdržnost udeležbe je možno reševati s strukturiranjem programa v module, pri čemer bi na podlagi rezultatov, pridobljenih z orodji za saMinistrstvo za okolje in prostorreverjanje, udeležencem z že usvojenimi vsebinami dele programa lahko priznali kot opravljene.</t>
  </si>
  <si>
    <t>baza Ministrstvo za gospodarski razvoj in tehnologijo</t>
  </si>
  <si>
    <t>Ministrstvo za gospodarski razvoj in tehnologijo in izvajalske institucije</t>
  </si>
  <si>
    <t>Ministrstvo za gospodarski razvoj in tehnologijo objavi Poziv k izkazu interesa podjetij za sodelovanje v več-državnem čezmejnem projektu na področju mikroelektronike. Projekt se pripravi na način IPCEI</t>
  </si>
  <si>
    <t>C2 K1: Digitalna preobrazba gospodarstva - Vzpostavitev hibridnega oblaka na Ministrstvo za gospodarski razvoj in tehnologijo</t>
  </si>
  <si>
    <t>Ministrstvo za izobraževanje, znanost in šport, Ministrstvo za gospodarski razvoj in tehnologijo</t>
  </si>
  <si>
    <t>Spletne strani Ministrstvo za izobraževanje, znanost in šport in Ministrstvo za gospodarski razvoj in tehnologijo</t>
  </si>
  <si>
    <t xml:space="preserve">baza podatkov Ministrstvo za gospodarski razvoj in tehnologijo,
Regije – RRAjev
</t>
  </si>
  <si>
    <t>izpis iz baze Ministrstvo za gospodarski razvoj in tehnologijo</t>
  </si>
  <si>
    <t>baza podatkov Ministrstvo za gospodarski razvoj in tehnologijo</t>
  </si>
  <si>
    <t>Za dodeljevanje razvojnih spodbud s področja turizma mora ministrstvo, pristojno za turizem, na podlagi Zakona o spodbujanju razvoja turizma določiti podrobnejše pogoje in merila za dodelitev spodbud. V letu 2021 bo Ministrstvo za gospodarski razvoj in tehnologijo pripravilo uredbo in jo uskladilo s ključnimi deležniki in medresorsko. Po sprejemu uredbe na Vladi RS bodo pogoji in merila implementirani pri dodeljevanju sredstev. Pri določanju pogojev in meril bo poseben poudarek namenjen področju okoljske trajnosti.</t>
  </si>
  <si>
    <t>Ministrstvo za okolje in prostor, Stanovanjski sklad Republike Slovenije, občinski stanovanjski skladi</t>
  </si>
  <si>
    <t xml:space="preserve">Ministrstvo za kmetijstvo, gozdarstvo in prehrano </t>
  </si>
  <si>
    <t>Evidenca e-storitev Ministrstvo za kmetijstvo, gozdarstvo in prehrano</t>
  </si>
  <si>
    <t>Ministrstvo za kmetijstvo, gozdarstvo in prehrano</t>
  </si>
  <si>
    <t>Ministrstvo za kmetijstvo, gozdarstvo in prehrano, ustanovitelj inštituta</t>
  </si>
  <si>
    <t>Sprejet akt o vzpostavitvi neodvisnega organa za spremljanje kakovosti v zdravstvu dostopen na spletni strani Ministrstvo za zdravje</t>
  </si>
  <si>
    <t>Ministrstvo za zdravje bo implementiral postopek pridobivanja specialnih znanj predvsem s področja kroničnih bolezni, s katermin bo medicinskim sestram omogočeno samostojno delo s pacienti, ki imajo kronične bolezni. Aktivnosti bodo impelementirane v Centrih za krepitev zdravja, Referenčnih ambulantah in ostalih zdravstvenih domovih.</t>
  </si>
  <si>
    <t>Ministrstvo za zdravje, zunanji izvajalci</t>
  </si>
  <si>
    <t>Omejeni človeški viri na Ministrstvo za zdravje, nezainteresiranost zunanjih izvajalcev za sodelovanje, visoke cene storitev zunanjih izvajalcev, zamik sprejema Zakona o dolgotrajni oskrbi</t>
  </si>
  <si>
    <t>Podatki, dostopni na Ministrstvo za zdravje</t>
  </si>
  <si>
    <t>Vzpostavljena Enotna točka za podporo investitorjem pri pridobivanju soglasij za postavitev in priključitev proizvodnih naprav na obnovljive vire energije</t>
  </si>
  <si>
    <t>Moč novih priklopljenih in delujočih proizvodnih  elektrarn za samooskrbo na obnovljive vire energije (MW)</t>
  </si>
  <si>
    <t>Povečana moč novih priklopljenih in delujočih proizvodnih  elektrarn za samooskrbo na obnovljive vire energije</t>
  </si>
  <si>
    <t>Vzpostavljena enotna točka za podporo investitorjem pri pridobivanju soglasij za postavitev in priključitev proizvodnih naprav na obnovljive vire energije</t>
  </si>
  <si>
    <t xml:space="preserve">V okviru Zakona o spodbujanju rabe energije iz obnovljivih virov energije bo pripravljena osnova za prenovljeno shemo finančnih spodbud za energetsko učinkovitost, daljinsko ogrevanje in rabo obnovljivih virov energije ter novi pogoji in merila za njihovo dodelitev, upravičenci do finančnih spodbud, vodenje evidenc in poročanje. </t>
  </si>
  <si>
    <t>Prenova sistema javnega naročanja predvideva: 
• Digitalno transformacijo javnega naročanja (vključno z avtomatizacijo procesov in nadzora v sistemu javnega naročanja), ki bo povečala konkurenčnost, čezmejno naročanje in poenostavila postopke oddaje javnih naročil, vključno z digitalizacijo pravnega varstva v postopkih javnega naročanja.
• Povečanje konkurenčnosti v postopkih javnega naročanja (tudi skozi zmanjšano število postopkov postopkov z eno ponudbo - do leta 2025 približati se poprečju drav članic EU)
• Z ZJN-3 se, kolikor je mogoče in skladno z direktivami, omogoča enostavnejše dopolnjevanje ponudb v postopkih in omogoča (v nasprotju z dosedanjo prakso) izločitev neobičajno nizkih ponudb, s čemer se preprečuje socialni dumping in povečuje konkurenčnost. S spremembo Zakona o plačilinih in spremljajočih javnofinančnih storitvah se določa obveznost naročnikov, da o izvrševanju in izplačilih pogodb poročajo na posebnem portalu (povezanim s Portalom JN). Z namenom povečanja transparentnosti bodo vse odločitve o oddaji naročil in vsa razpisna dokumentacija bo na voljo na enem mestu, na Portalu javnih naročil. V ZJN-3 se kot prekršek doda uporabo postopka s pogajanji brez predhodne objave, če za to niso izpolnjeni pogoji.</t>
  </si>
  <si>
    <t xml:space="preserve">Usklajevanje deležnikov pri sprejamanju zakona (ZOVE), izključitev enotne točke iz osnutka zakona ali nesprejem zakona v celoti. Dolgotrajni postopki državnih organov, ki so zadolženi za upravne postopke v procesu pridobivanja dovoljenj. </t>
  </si>
  <si>
    <t>Uveljavljen Zakon o oskrbi z električno energijo (ZOEE) in objava v Uradnem listu RS. Z  novim zakonom o oskrbi z električno energijo bodo določena pravila delovanja trga z električno energijo, proizvodnje, prenosa, distribucije, shranjevanje in dobave električne energije, skupaj z določbami za varstvo  končnih odjemalcev, načine in oblike izvajanja gospodarskih javnih služb na področju prenosa in distribucije električne energije ter trga z električno energijo, načela in ukrepe za doseganje zanesljive oskrbe z električno energijo, ureja ukrepe za preprečevanje energetske revščine in druga vprašanja oskrbe z električno energijo.</t>
  </si>
  <si>
    <t>Baza podatkov Ministrstva za infrastrukturo</t>
  </si>
  <si>
    <t>Podpis 1. pogodbe med Ministrstvom za infrastrukturo in izvajalcem.</t>
  </si>
  <si>
    <t xml:space="preserve">Izvedeno 1520 km novega nizkonapetostnega distribucijskega omrežja. Obvezni del investicije bodo tudi informacijske in komunikacijske tehnologije, ki povezujejo različne elemente v sistemu v funkcionalno celoto. Investicije bodo okrepile distribucijsko omrežjo, izboljšati njegovo zmogljivost in prilagodljivost, povezanost podatkovnih baz in nadzor v realnem času. Izvajalci bodo izbrani na javne razpisu/pozivu na podlagi meril za ocenjevanje. Na podlagi podpisane pogodbe bodo urejene pravice, obveznosti in odgovornosti glede sofinanciranja in izvajanja projekta. Upravičenec se s pogodbo zaveže, da bo izvedba projekta, ki je predmet sofinanciranja pravilna, zakonita, gospodarna in učinkovita. Obvezni sestavni del teh zahtev je tudi izpolnjevanje pogojev:
a) spoštovanje načela »ne sme bistveno škodovati«, ki ga določa 12. člen Uredbe (EU) 2020/852 o ustanovitvi okvira za spodbujanje trajnostnih naložb
Izpolnjevanje pogojev se bo preverjalo ob vložitvi vloge za sofinanciranje ter pred izdajo sklepa o izboru in pred podpisom pogodbe o sofinanciranju. V kolikor se v kateri izmed naštetih faz ugotovi, da vsi pogoji niso izpolnjeni, pogodba o sofinanciranju ne bo podpisana. </t>
  </si>
  <si>
    <t>Ministrstvo za obrambo/Uprava Republike Slovenije za zaščito in reševanje</t>
  </si>
  <si>
    <t>Izvedba usposabljanj za 2000 posameznikov  v novo vzpostavljenih centrih in po novo oblikovanih programih (1000 posameznikov za odziv na poplave in 1000 posameznikov za odziv na velike požare v naravnem okolju). Usposabljanje bo izvedeno na podlagi novo oblikovanih programov (ki bosta temeljila na spremenjeni resoluciji, zaključkih študije o podnebnih projekcijah in bosta prilagojena novo vzpostavljenim modularnim strukturam za odziv), ki bosta namenjena različnim ciljnim skupinam, in sicer posameznikom, ki bodo razporejeni v lokalne, regionalne ali nacionalne enote za odziv na podnebno pogojene nesreče. Usposabljanja se bodo izvajala po večstopensjkih modulih, katerih namen bo priprava sil za zaščito, reševanje in pomoč za učinkovito odzivanje na različne posledice nesreč, kot so poplave in veliki požari v naravnem okolju, timsko delo, prevzemanje odgovornosti, skrb za lastno varnost in varnost soudeležencev ter za delovanje v različnih oblikah sestavov enot za odziv na nesreče. Usposabljanja za poplave in velike požare v naravnem okolju bodo večdnevna (max. tri dni) kombinirana usposabljanja (teoretična in praktična), ki se bodo izvajala na začetni in nadaljevalni oz. obnovitveni stopnji, začetek njihove izvedbe pa je predviden po vzpostavitvi podcentrov za usposabljanje za poplave in velike požare v naravnem okolju, od začetka leta 2025 do zaključka izvajanja načrta za okrevanje in odpornost leta 2026.</t>
  </si>
  <si>
    <t>Sklep Vlade o sprejetju Načrta in potrjene strokovne podlage s strani Ministrstva za okolje in prostor</t>
  </si>
  <si>
    <t>spletna stran Direkcije RS za vode</t>
  </si>
  <si>
    <t>Direkcija RS za vode</t>
  </si>
  <si>
    <t>Ministrstvo za okolje in prostor ter Direkcija RS za vode</t>
  </si>
  <si>
    <t>Baza podatkov Ministrstvo za okolje in prostor in Direkcije RS za vode</t>
  </si>
  <si>
    <t xml:space="preserve">Normativni okvir, s katerim nameravamo zagotoviti doseganje ciljev:
• Sprememba in prilagoditev izvajanja obveznih občinskih gospodarskih javnih služb varstva okolja (Zakona o gospodarskih javnih službah varstva okolja) Direktivam (Direktiva o pitni vodi)
• Razmejitev pristojnosti izvajanja javnih služb med občinami in državo
• ukrepi za povečanje transparentnosti izvajanja gospodarskih javnih služb, 
• uveljavitev ukrepov za zmanjševanje vodnih izgub in povečanje energetske učinkovitosti sistemov;
</t>
  </si>
  <si>
    <t>Objava Zakona o gospodarskih javnih službah varstva okolja v Uradnem listu RS</t>
  </si>
  <si>
    <t>Spletna stran Ministrstva za okolje in prostor</t>
  </si>
  <si>
    <t>Baza podatkov Ministrstva za okolje in prostor</t>
  </si>
  <si>
    <t>Občine bodo lahko za izbrani in potrjeni projekt zaprosile za povratni vir in del stroškov pokrivale z povratnim virom načrta za okrevanje in odpornost.</t>
  </si>
  <si>
    <t>Uveljavitev pravne podlage za ustanovitev Družbe za upravljanje javnega potniškega prometa</t>
  </si>
  <si>
    <t>Ustanovitev Družbe za upravljanje javnega potniškega prometa</t>
  </si>
  <si>
    <t>Objava zakona, s katerim bo ustanovljena Družba za upravljanje javnega potniškega prometa v  Uradnem listu RS</t>
  </si>
  <si>
    <t>Uveljavitev novega zakona, ki bo  uredil izvajanja nekaterih funkcij, ki so trenutno v rokah različnih organov javnega prevoza (Ministrstvo za infrastrukturo, občine, Slovenske železnice). Te funkcije so trenutno urejene v različnih zakonih, zato se hkrati spremenijo in/ali razveljavila nepotrebne določbe obstoječih zakonov. Naloge Družbe za upravljanje javnega potniškega prometa 
- razvoj in raziskave v javnem potniškem prometu;
- priprava predlogov sprememb zakonodaje in drugih aktov (metodologije, pravila, navodila);
- dolgoročno in kratkoročno načrtovanje javnega potniškega prometa v prometnem, gospodarskem, socialnem in okoljskem smislu;
- vodenje postopkov v zvezi s sklenitvijo koncesijskih ali izvedbenih pogodb za opravljanje JPP;
- upravljanje kartične sheme ter razvoj in vzdrževanje sistema izdajanja vozovnic;
- obračun prihodkov od prodaje vozovnic;
- integracija javnega prevoza: informacije, fizična integracija in tarife;
- obveščanje potnikov in promocija javnega prevoza;
- nadzor nad izvajanjem koncesijskih ali izvedbenih pogodb;
- prodaja vozovnic</t>
  </si>
  <si>
    <t>Povečanja števila voženj JPP v 1) v koničnih obdobjih (zutraj/popoldne), 2) povečanje linij v manj dostopnih krajih in 3) povečanje števila linij ob koncu tedna (povečanje iz sedanjih 50 mio km voženj  prevoznikov na letni ravni na 60 mio km voženj na letni ravni oz. 20% povečanje).
Izboljšana dostopnost javnega prevoza bo dosežena z 20% večjim številom prevoženih kilometrov (s 50 na 60 milijonov km).
Realne prevožene kilometre bo nadzorovala Družba za upravljanje javnega potniškega prometa.</t>
  </si>
  <si>
    <t>Zamude pri objavi javenag razpisa za nove koncesije, zamude pri sklepanju pogodb za podelitev novih koncesij.</t>
  </si>
  <si>
    <t xml:space="preserve">Zamude pri pripravi dokumentacije javnega naročila oddaje gradbenih del </t>
  </si>
  <si>
    <t xml:space="preserve">Zamude pri pripravi dokumentacije javnega naročila oddaje del </t>
  </si>
  <si>
    <t>Ministrstvo za infrastrukturo-Direkcija Republike Slovenije za infrastrukturo</t>
  </si>
  <si>
    <t>Družba za avtoceste v Republiki Sloveniji (DARS d.d.)</t>
  </si>
  <si>
    <t>Število km, ki bodo pokriti s sistemom za nadzor in vodenje prometa  in zajemajo: optično omrežje za zagotovitev hitrejšega in zanesljivejšega pretoka velike količine podatkov, cestne detektorje za pasivno zbiranje prometnih podatkov v realnem času, izvedbo sistema za nadzor in vodenje prometa, simulacijsko orodje za načrtovanje, nadzor in napovedi v elektro-prometnem sistemu in  informiranje uporabnikov preko aplikativnih orodij.</t>
  </si>
  <si>
    <t>Izpis iz javno dostopne spletne podatkovne baze (nacionalne dostopne točke - NAP) o vseh registriranih polnilnih oz. oskrbovalnih mestih v RS, ki SO javno dostopna IN/ALI podprta z javnimi sredstvi</t>
  </si>
  <si>
    <t>Nadgradnja in sprejem zakonodaje za spodbujanje krožnega gospodarstva: 1. Izboljšanje podaljšane odgovornosti proizvajalcev (Zakon o varstvu okolja ZVO-1, Uredba o ravnanju z embalažo in odpadno embalažo). 2. Implementiranje predelave odpadkov v nove proizvode (Uredba o odpadkih).</t>
  </si>
  <si>
    <t>Končno poročilo o izvedenem projektu, Izpis iz javno dostopne spletne podatkovne baze (nacionalne dostopne točke - NAP) o novo registriranih polnilnih mestih</t>
  </si>
  <si>
    <t>Objavljena metodologija na spletni strani Ministrstva za finance</t>
  </si>
  <si>
    <t>Spletna stran Ministrstva za finance</t>
  </si>
  <si>
    <t>Uradni list RS oz. spletna stran Ministrstva za gospodarski razvoj in tehnologijo</t>
  </si>
  <si>
    <t>Evidence Ministrstva za gospodarski razvoj in tehnologijo</t>
  </si>
  <si>
    <t>Izveden in zaključen bo javni razpis za digitalno transformacijo podjetij, ki bo namenjen primarno velikim podjetjem, prav tako bo naslavljal MSP in startup podjetja. Financiranje je predvideno v okviru nepovratnega dela načrta za okrevanje in odpornost. Za ta namen se priglasi individualna shema državnih pomoči ali pa se uporabijo določila iz relevantne sheme GBER, na tak način se opredeli tudi stopnja sofinancira nja. . 1) Tehnološka krepitev za digitalno transformacijo z namenom doseganja večje učinkovitosti, produktivnosti in konkurenčnosti, ki bo naslavljala uporabo naprednih tehnologij, ki so navedene v nadaljevanju besedila. Posebna pozornost bo namenjena zmanjšanju emisij toplogrednih plinov, zato bodo uporabljene take tehnološke rešitve, ki bodo prispevale k doseganju tega cilja in ustrezno naslavljale podnebne spremembe (primer merila: projekt vključuje uporabo naprednih digitalnih tehnologij za tehnološko krepitev poslovnega procesa z namenom digitalne transformacije – merilo v navezavi na stroške opreme, podmerilo: projekt naslavlja okoljsko trajnost). 
2) Povezovanje velikih podjetij z inovativnimi start up in scale up podjetji za odprto inovacijsko poslovno okolje in pospešeno uvajanje digitalnih inovacij ter prenos digitalnih kompetenc ter povečanje dostopa podjetij do ustreznega testnega okolja, fleksibilizacija tehnologij in poslovnih procesov (primer merila: projekt predvideva konzorcije ali druge oblike povezovanja velikih ali večjih srednje velikih podjetij z MSP ali inovativnimi start-up podjetji – merilo v navezavi na stroške storitev zunanjih izvajalcev in stroške dela, podmetilo: projekt naslavlja ekonomsko trajnost). 
3) Krepitev digitalnih kompetenc zaposlenih s pospešenim prenosom znanj za seznanjanje z novimi tehnologijami in njihovo aplikacijo v poslovnih procesih, podpora spremembam organizacijskih struktur in poslovnih funkcij z digitalno transformacijo (primer merila: projekt predvideva krepitev digitalnih kompetenc zaposlenih na delovnih mestih, ki zahtevajo znanja za digitalno transformacijo poslovnih funkcij, podmerilo: projekt naslavlja socialno trajnost). 
4) Prilagoditev poslovnih funkcij skozi nove poslovne modele za fleksibilizacijo dostopa do trga in prilagoditev novim regulatornim zahtevam iz naslova potrošniške zakonodaje, digitalnih storitev in trgov ter digitalnega financiranja: oblikovanje novih produktov in storitev za digitalen trg, dostop do novih oblik trženja in prilagoditev na zahteve trga (e-trgovina), navezave na platforme, prilagoditve poslovnih funkcij digitalnemu financiranju (primer merila: projekt predvideva uvedbo inovativnih oblik dostopa do trga in trženja, podmerilo: projekt naslavlja upravljalsko trajnost).
5) Prilagoditev poslovnih funkcij z namenom poenostavitve poslovanja v navezavi na institucionalne in administrativne spremembe in poenostavitve (e-identiteta oziroma digitalna izkaznica podjetij).</t>
  </si>
  <si>
    <t>Spletna stran Ministrstva za gospodarski razvoj in tehnologijo</t>
  </si>
  <si>
    <t>MInistrstvo za javno upravo, Ministrstvo za notranje zadeve, Ministrstvo za kulturo, Ministrstvo za izobraževanje, znanost in šport</t>
  </si>
  <si>
    <t>MInistrstvo za javno upravo</t>
  </si>
  <si>
    <t>Ministrstvo za javno upravo bo pripravilo predlog vladnega gradiva, ki ga bo uskladil z organi državne uprave in drugimi deležniki. Vlada RS bo na podlagi vladnega gradiva sprejela sklep o ustanovitvi Sveta. Organi državne uprave in deležniki bodo na MInistrstvo za javno upravo  poslali imena članov Sveta. MInistrstvo za javno upravo bo o ustanovitvi Sveta obvestil celotno državno upravo. MInistrstvo za javno upravo bo vzpostavil spletno stran, na kateri bodo dostopne vse informacije o delovanju Sveta.</t>
  </si>
  <si>
    <t>Akt o organizaciji MInistrstvo za javno upravo</t>
  </si>
  <si>
    <t>Evidence Upravne akademije MInistrstvo za javno upravo</t>
  </si>
  <si>
    <t xml:space="preserve">Nosilni organ (MInistrstvo za javno upravo) je že pripravil Izhodišča za reformo plačnega sistema v javnem sektorju, ki jih je sprejela Vlada RS. Na podlagi teh izhodišč bo pripravljen nov zakon, ki bo predmet usklajevanja s sindikati. Z novim plačnim sistemom v javnem sektorju bomo ob hkratni javnofinančni vzdržnosti zagotovili večjo možnost variabilnega nagrajevanja in povezanosti plačila za delo z rezultati dela. Nov plačni sistem bo poudaril vlogo vodij pri variabilnem nagrajevanju in upravljanju s človeškimi viri. V zvezi s tem je pripravljen model kompetenc v državni upravi tako pri procesu upravljanja s človeškimi viri kakor tudi v selekcijskih postopkih vodstvenega kadra. </t>
  </si>
  <si>
    <t>Spletne strani Ministrstva za javno upravo</t>
  </si>
  <si>
    <t xml:space="preserve">Opredelitev izvedbene enote/ enotne točke za krožno gospodarstvo (ki bo koordinator za investicije - izvajanje programov Celovitega strateškega projekta razogličenja Slovenije preko prehoda v krožno gospodarstvo - CSP KG v okviru načrta za okrevanje in odpornost).
Enotna točka za krožno gospodarstvo bo delovala kot podporno okolje za podporo podjetjem, predvsem malih in srednjih podjetjih (MSP) pri prehodu v krožno gospodarstvo. Na sistematičen način bo povezovala in koordinirala izpeljavo šestih programov programov Celovitega strateškega projekta razogličenja Slovenije preko prehoda v krožno gospodarstvo - CSP KG, ki se bodo izvajali v okviru načrta za okrevanje in odpornost. </t>
  </si>
  <si>
    <t>Evidenca uporabnikov TETRA (Ministrstvo za notranje zadeve, Generalna policijska uprava)</t>
  </si>
  <si>
    <t>Izpis iz evidence Ministrstva za notranje zadeve, Generalna policijska uprava</t>
  </si>
  <si>
    <t>Izpis iz evidence e-storitev Ministrstva za kmetijstvo, gozdarstvo in prehrano</t>
  </si>
  <si>
    <t xml:space="preserve">ARNES - Akademska in raziskovalna mreža Slovenije </t>
  </si>
  <si>
    <t>Podatkovna vozlišča javnega zavoda Arnes (Akademska in raziskovalna mreža Slovenije) bodo povezana s optičnimi povezavami. Pričakuje se, da bo 40 trajno vzpostavljenih medkrajevnih in optičnih povezav s hitrostjo 100 Gb/s, kar predstavlja 75% vseh povezav, saj ima hrbtenica ARNES 65 vozlišč v 51 krajih.</t>
  </si>
  <si>
    <t>Pričakuje se, da bo pripravljenih 12 novih informacijskih rešitev (aplikacij in digitalnih storitev), ki jih vzgojno-izobraževalni zavodi, javni zavodi s področja športa, športne organizacije, zasebniki - ponudniki športnih storitev, odjemalci športnih storitev, testno uporabljajo pri poučevanju, učenju, v športu ter spremljanju diplomantov poklicnega in strokovnega izobraževanja. 
Pripravljene bodo naslednje informacijske rešitve, ki se testno uporabljajo pri poučevanju, učenju, v športu ter spremljanju diplomantov poklicnega in strokovnega izobraževanja:
1. Digitalizirani učni načrti. --&gt;  V tej aplikaciji bomo omogočili digitalizacijo celotnega kurikuluma (učni cilji, standardi znanja) in jih povezali tudi z učnimi viri. Učitelj bo lažje načrtoval pouk. Ciljna skupina: učitelji
2. E- domače branje --&gt; Učenci imajo pri pouku obvezno domače branje. Večkrat se zgodi, da ni dovolj knjig v knjižnicah. Načrtujemo aplikacijo, ki bo omogočila elektronsko branje knjig za domače branje. Ciljna skupina: učenci po celotni vertikali
3. Aplikacija za projektno učenje (PBL - Project based learning) --&gt; Zadnje obdobje je pokazalo pomembnost projektnega reševanja problemov. V Sloveniji ni uveljavljene prakse takšnega načina poučevanja. Pripravili bomo aplikacijo za PBL, ki bo učence vodila in jim pomagala pri načrtovanju in reševanju zadanih projektov. Učiteljem pa bo nudila vpogled v delo učencev in posledično izboljšala pouk PBL. Ciljna skupina: učenci v celotni vertikali, učitelji
4. E-Nacionalno preverjanje znanja --&gt; Nacionalno preverjanje znanja se izvaja v 6. in 9. razredu osnovne šole. Preverjanje poteka pisno na papir. Za potrebe nacionalnega preverjanja znanja bomo pripravili elektronsko preverjanje znanja, ki bo hkrati preverjali tudi digitalne kompetence učencev. Ciljna skupina: učenci v osnovnih šolah
5. Platforma »Šport za vse« Zagotoviti celovit pregled ponudbe športne rekreacija za državljane: pregled ponudnikov programov športne rekreacije (glede na lokacijo, termin, športno zvrst, ceno, dostopnost…) in izvajalcev programov - strokovnih delavcev v športu. Cilj je omogočiti državljanom dostop do potrebnih in pomembnih informacij, ki jim bodo omogočile izbirno želene športno rekreativne vadbe. Z javno dostopnimi podatki o vadbah bo zagotovljena tudi varnost zaradi sledljivosti ponudnikom in izvajalcem programov. Ciljna skupina: državljani – bodo imeli tudi dostop do podatkov o tem ali so programi sofinancirani iz javnih sredstev in kakšnem deležu.
6. Platforma »Uveljavljanje pravic državljanov na področju športa« Zagotoviti državljanom hiter, učinkovit in varen dostop do storitev javne uprave z uporabo digitalnih tehnologij.  
 S predvidenimi rešitvami bodo digitalizirani procesi oddaje vlog za vpis državljanov za pridobitev želenih statusov oz. za vpisa državljanov v ustrezne razvide določene z Zakonom o športu (evidenca strokovno usposobljenih in strokovno izobraženih delavcev v športu, evidenca poklicnih športnikov, evidenca, zasebnih športnih delavcev) ter izdaje odločb v omenjenih postopkih ter procesi pridobitve statusa društva v javnem interesu na področju športa za športne organizacije. Ciljna skupina: državljani
7. Platforma »Izvajanje javnoveljavnih programov usposabljanj na področju športa na daljavo«, katere cilj je vzpostaviti digitalne rešitve za oddajo vlog za akreditacijo programov strokovnih usposabljanj skladno z Zakonom o športu, za vodenje postopka akreditacije programov ter za dostopnost podatkov o javnoveljavnih programih prek enovitega portala za šport. Aplikacija bo namenjena izvajalcem programov usposabljanj (organizacijam) in državljanom (vpogled v evidenco programov usposabljanj, prijava na usposabljanja, izpis potrdil o udeležbi na usposabljanjih…).
8. Platforma »Uporabnikom prijazna športna infrastruktura« Zagotoviti pregled obstoječe javne športne infrastrukture ter zasebne športne infrastrukture. Cilj platforme je vzpostaviti digitalne rešitve za vnos podatkov o razpoložljivi športni infrastrukturi v Sloveniji in sicer v dveh delih. En del bo zasledoval izpolnitev naloge iz Zakona o športu v smislu vzpostavitve evidence javnih športnih objektov in površin za šport v naravi. Digitalne rešitve bodo zagotovile pregled razpoložljivosti vse športne infrastrukture v Sloveniji, ki bo ustrezno kategorizirana glede na namembnost kakovost in opremljenost; poseben poudarek bo namenjen kategorizaciji infrastrukture glede na prijaznost do posebnih skupin uporabnikov: invalidom, družinam).
9. Učna analitika --&gt;  Učenci s sodelovanjem pri pouku v digitalnem svetu ustvarijo veliko količino podatkov, ki govorijo o njihovem učenju. Učitelj lahko s pomočjo učne analitike te podatke izkoristi za bolj personaliziran pouk in ciljno usmerjeno pomoč učencem. Ciljna skupina: učitelji v osnovnih šolah.
10. Aplikacija za aktivacijo in motivacijo učencev --&gt;    Predvsem v osnovnih šolah je motivacija učencev lahko nizka. Igrifikacija dviga motivacijo učencev, saj uporablja elemente iger (točke, nagrade, bonuse, itd). Načrtujemo aplikacijo, ki na enostaven način pomaga učiteljem vpeljati igrifikacijo v pouk. Ciljna skupina: učenci in učitelji, predvsem v osnovnih šolah. 
11. Aplikacija za sledljivosti zaposljivosti diplomantov poklicnega in strokovnega izobraževanja: pomemben kazalec kakovostnega poklicnega in strokovnega izobraževanja (tako osnovnega kot nadaljnjega) je zaposljivost diplomantov, ki daje povratne informacije za razvoj poklicnega izobraževanja v prihodnosti. S spremljanjem zaposljivosti diplomantov bo vzpostavljena podlaga za napovedovanje potreb po kadrih na trgu dela na področju poklicnega in strokovnega izobraževanja. Na osnovi podatkov o zaposljivosti diplomantov se bo lahko vsaka posamezna šola hitro odzvala s prilagoditvijo vsebin odprtega dela kurikula, na daljši rok pa bodo ti podatki pomembno pripomogli k  oblikovanju ponudbe višješolskih študijskih programov (prenova poklicnih standardov, razvoj novih ali prenova obstoječih študijskih programov).  Ti podatki bodo skupaj z drugimi dejavniki upoštevani tudi pri določanju obsega vpisa v posamezne programe na nacionalni ravni. Diplomantom bodo nove informacije v pomoč pri odločitvi za poklicno pot, na katero pa poleg možnosti zaposljivosti vplivajo tudi drugi faktorji. Ciljne skupine: vzgojno-izobraževalni zavodi s področja poklicnega in strokovnega izobraževanja; organizacije, ki izvajajo višje strokovno izobraževanje; zaposleni in šolajoči v navedenih zavodih, študenti, predavatelji, Ministrstvo za izobraževanje, znanost in šport.
12. Evidenca 2.0: je aplikacija za sistemske izboljšave in razvoj višjega strokovnega izobraževanja. Evidenca 2.0 je analitično orodje za spremljanje podatkov. Skozi aplikacijo se načrtuje prenovo Evidence višjih strokovnih šol kot oblačne storitve, avtomatičen prenos podatkov med deležniki (vpisno službo višjih strokovnih šol, CEUVIZ, itd.), anonimiziran dostop do podatkov (Skupnost višjih strokovnih šol), e-hramba dokumentov; digitalni podpis dokumentov (referat, predavatelji); integracija z LMS sistemom (Moodle, Office 365); priprava urnikov; vodenje in spremljanje praktičnega izobraževanja (integracija z obstoječimi rešitvami); anketiranje deležnikov.
Ciljne skupine: organizacije, ki izvajajo višje strokovno izobraževanje, zaposleni in študenti v navedenih zavodih, predavatelji, Ministrstvo za izobraževanje, znanost in šport, Skupnost višjih strokovnih šol</t>
  </si>
  <si>
    <t>Evidenca Ministrstvo za izobraževanje, znanost in šport ARNESa, Olimpijski komite Slovenije - Združenje športnih zvez, Zavoda RS za šport o razvitih aplikacijah in digitalnih storitvah, predanih v uporabo vzgojno-izobraževalnim zavodom</t>
  </si>
  <si>
    <t>registri in podatkovne baze Ministrstva za kulturo</t>
  </si>
  <si>
    <t>Zakon bo veljaven predvidoma petnajsti dan po objavi v Uradnem listu RS. S sprejetjem novega Zakona o raziskovalno–razvojni in inovacijski dejavnosti (ZRRID) bo omogočila večja učinkovitost in usklajenost upravljanja na področju raziskav, razvoja in inovacij.  Nov zakon bo omogočil • povečanje javno-finančnega vlaganja v raziskave, razvoj in inovacije ter stabilno financiranje znanstveno raziskovalne  in inovacijske dejavnosti, 
• večjo avtonomijo javnih raziskovalnih organizacij, vključno z zmanjšanjem administrativnih bremen,
• uveljavljanje elementov na rezultatih temelječega financiranja preko pogodbeno določenih ključnih kazalnikov uspešnosti, ki vplivajo na evropski inovacijski indeks,
• večjo stimulativnost nagrajevanja raziskovalcev, tako z vidika finančne stimulacije za sodelovanje  v odličnih znanstveno-raziskovalnih EU projektih kot stimulacije za sodelovanje v raziskovalno-razvojnih projektih z gospodarstvom,
• spodbujal bo večjo internacionalizacijo ter krepil sistem za spodbujanje medsektorske mobilnosti in prenos znanja ter 
• omogočil bo rešitve za ustanavljanje start- up podjetij s strani javnih raziskovalnih organizacij.</t>
  </si>
  <si>
    <t>Objava Zakona o raziskovalno –razvojni in inovacijski dejavnosti  v Uradnem listu RS</t>
  </si>
  <si>
    <t>Javna Agencija RS za raziskovalno dejavnost (ARRS)</t>
  </si>
  <si>
    <t>Ministrstvo za gospodarski razvoj in tehnologijo, Javna agencija za spodbujanje podjetništva, internacionalizacije, tujih investicij in tehnologije (SPIRIT)</t>
  </si>
  <si>
    <t>Sprejeto na Vladi RS</t>
  </si>
  <si>
    <t>V testnem laboratoriju rešitve predstavljajo bodisi testne rešitve za regulatorna področja ali za tehnološko tranzicijo. Testni laboratorij za razvoj tehnoloških rešitev za povečanje energetske učinkovitosti v podjetjih (npr. na področjih hrambe električne energije, proizvedene iz OVE v navezavi na čezmejni projekt skupnega evropskega pomena – »Baterije« in trajnostne mobilnosti, energetske samooskrbe, krožnega gospodarstva, uporaba podnebno-nevtralnega vodika, uporaba biomase  in biotehnologij, zajemanje in uporaba ogljika, shranjevanje ogljika, hranilniki energije  ter drugih relevantnih področij za energetsko učinkovitost). 
V okviru testnega laboratorija bo podprtih od 5 - 7 inovativnih tehnoloških storitev, ki bodo prispevala k učinkoviti nadgradnji regulatornega okvira (npr. na področju fleksibilizacije – flexibility market - in prenosa evropskega regulatornega okvira na nacionalno raven), ob uspešno zaključenem testnem obdobju nadgrajene v obliki konzorcijev na stebrnih področjih energetske učinkovitosti v drugi fazi izvajanja programa</t>
  </si>
  <si>
    <t xml:space="preserve">Število podprtih podjetij iz naslova nepovratnih sredstev 5. Selection criteria will ensure compliance with the ‘Do no significant harm’ Technical Guidance (2021/C58/01), including for any projects that are covered by the EU Emissions Trading System, to ensure that the supported installations achieve projected GHG emissions that are below the benchmark established for free allocation as set out in the Commission Implementing Regulation (EU) 2021/447. </t>
  </si>
  <si>
    <t xml:space="preserve">Število podprtih testnih rešitev v inovativnih MSP podjetjih v okviru testnega laboratorija z nepovatnimi viri </t>
  </si>
  <si>
    <t>V navezavi na Strategijo digitalne transformacije in oblikovanja okvira za vzpostavitev e-identitete podjetja bo pilotno vključenih v pridobivanje e-identitete cca 200 podjetij. Doseganje cilja je pogojeno z vzpostavitvijo hibridnega oblaka na MGRT</t>
  </si>
  <si>
    <t>poročilo in preverjanje pri podjetjih, vključno s pregledi na terenu</t>
  </si>
  <si>
    <t>poročilo in preverjanje doseženih mejnikov in ciljev na projektih, vključno s pregledi na terenu</t>
  </si>
  <si>
    <t>pozno ali nesprejetje sheme državnih pomoči</t>
  </si>
  <si>
    <t>MGRT objavi Poziv k izkazu interesa podjetij za sodelovanje v več-državnem čezmejnem projektu skupnih evropskih podatkovnih infrastruktur in storitev, ki se potencialno lahko izvede kot IPCEI za Next generation Cloud</t>
  </si>
  <si>
    <t xml:space="preserve">Vzpostavitev in testno delovanje hibridnega oblaka </t>
  </si>
  <si>
    <t>Dokumentacija Ministrstva za delo, družino, socialne zadeve in enake možnosti in Ekonomsko-socialnega sveta (Dopis ministrstva za Kolegij Ekonomsko-socialnega sveta, zapisnik Kolegija Ekonomsko-socialnega sveta)</t>
  </si>
  <si>
    <t xml:space="preserve">Prilagoditev izvedbenih dokumentov Smernic za izvajanje aktivne politike zaposlovanja 2021 – 2025 </t>
  </si>
  <si>
    <t xml:space="preserve">Prilagoditev izvedbenih dokumentov Smernic za izvajanje aktivne politike zaposlovanja 2021 – 2025 (Načrt aktivne politike zaposlovanja in Katalog ukrepov aktivne politike zaposlovanja), z namenom učinkovitejšega izvajanja in doseganja zastavljenih strateških ciljev aktivne politike zaposlovanja v tem obdobju. </t>
  </si>
  <si>
    <t>Ministrstvo za delo, družino, socialne zadeve in enake možnosti in Zavod RS za zaposlovanje - informacijski sistemi</t>
  </si>
  <si>
    <t>Ministrstvo za delo, družino, socialne zadeve in enake možnosti in Zavod RS za zaposlovanje</t>
  </si>
  <si>
    <t xml:space="preserve">Evalvacija ukrepov aktivne politike zaposlovanja, Letno poročilo Ministrstva za delo, družino, socialne zadeve in enake možnosti in Zavoda RS za zaposlovanje o ukrepih  na trgu dela. Izvedbeni dokumenti za izvajanja aktivne politike zaposlovanja za obdobje od 2023 - 2026, objavljeni na spletnih straneh Ministrstva za delo, družino, socialne zadeve in enake možnosti </t>
  </si>
  <si>
    <t xml:space="preserve">Z upoštevanjem trendov na trgu dela in izvedene evlavacije izvajanja aktivne politike zaposlovanja bodo prilagojeni izvedbeni dokumenti Smernic za izvajanje aktivne politike zaposlovanja 2021 - 2025  (Načrt aktivne politike zaposlovanja in Katalog ukrepov aktivne politike zaposlovanja), z namenom učinkovitejšega izvajanja in doseganja zastavljenih strateških ciljev aktivne politike zaposlovanja v tem obdobju, s poudarkom na zmanjšanju števila dolgotrajno brezposelnih oseb, vpisanih v evidenci Zavoda RS za zaposlovanje (primerjava z referenčnim obdobjem 2020). </t>
  </si>
  <si>
    <t>Državnemu zboru bo posredovan predlog celovitih sprememb Zakona o pokojninskem in invalidskem zavarovanju. Vlada sprejme in posreduje državnemu zboru zakonodajo, pripravljeno na podlagi posvetovanja s socialnimi partnerji, ki bo zagotovila fiskalno vzdržnost pokojninskega sistema (kar pomeni, da bodo tveganja, ki izhajajo iz izdatkov za staranje, bistveno zmanjšana iz trenutne visoko tvegane kategorije) ter primernost pokojnin. Cilj predloga bo podaljšanje obdobja delovne aktivnosti, večja vključenost starejših na trg dela in primernost pokojnin ter finančna vzdržnost pokojninskega sistema.</t>
  </si>
  <si>
    <t>Vlada posreduje predlog celovitih sprememb pokojninske zakonodaje z namenom zagotavljanja javnofinančne vzdržnosti sistema in primernih pokojnin v obravnavo Državnemu zboru RS</t>
  </si>
  <si>
    <t>Število invalidskih podjetij in zaposlitvenih centrov z zaključenimi projekti svetovanja, izobraževanja in usposabljanja</t>
  </si>
  <si>
    <t>Število dodatnih mladih vključenih v subvencionirano zaposlitev na podlagi pogodbe za nedoločen čas</t>
  </si>
  <si>
    <t xml:space="preserve">Oblikovana ekspertna skupina, ki bo za vsako podjetje  izdelala  načrt za pripravo in prilagajanje delovnim okoljem. V skladu z naborom ukrepov po meri pri posameznem vključenem podjetju bodo izvedena izobraževanja in usposabljanja tako za delodajalce kot zaposlene in sicer za znanja iz tehnoloških, sistemskih, organizacijskih in medosebnih prilagoditev za pripravo in podporo delovnim okoljem pri prilagajanju obstoječih in odpiranju novih delovnih mest za invalide. Izvedeni postopki vključevanja zaposlitvenih centrov in invalidskih podjetij, izdelani načrti za prilagajanje delovnim okoljem za vsako Iinvalidsko podjetje in zaposlitveni center posebej in na podlagi tega  izvedena svetovanja pri uvajanju prožnejših oblik dela. Izvedena izobraževanja in usposabljanja za pridobivanje novih kompetenc potrebnih v konkretnem zaposlitvenem centru in invalidskem podjetju. Zagotovitev ustrezne opremljenosti delovnih mest. Število prilagoditev delovnih mest bo odvisno od načrta za pripravo in prilagoditev za vsako vključeno podjetje/invalidski center posebej. Predvidoma bo vključenih najmanj 266 invalidov. </t>
  </si>
  <si>
    <t>Za vsako vključeno podjetje bo pripravljeno posebno poročilo, ki bo vključevalo analizo stanja, predlagan načrt za pripravo in podporo delovnim okoljem, predlagan nabor ukrepov v posameznem podjetju ter poročilo o številu izvedenih ukrepov in prilagoditev v konkretnem invalidskem podjetju oziroma zaposlitvenem centru. Za izvedbo celotnega projekta bo pripravljeno sumarno poročilo, ki je predstavljeno na Svetu za invalide.</t>
  </si>
  <si>
    <t xml:space="preserve">seznam novo sklenjenih pogodb o dodelitvi  subvencije. Zavod RS za zaposlovanje preveri obstoj delovnega razmerja za nedoločen čas v evidenci Zavoda za zdravstveno zavarovanje Slovenije pred dodelitvijo subvencije in pred vsakim izplačilom mesečne subvencije. Zavod RS za zaposlovanje preverja ohranitev zaposlitve tudi po izteku  obdobja subvencioniranja in sicer: 30. dan, 12 mesecev in 18 mesecev po izplačilu zadnje mesečne subvencije. </t>
  </si>
  <si>
    <t xml:space="preserve">Število mladih iz ciljne skupine, vključenih v subvencionirano zaposlitev na podlagi sklenjene pogodbe o zaposlitvi za nedoločen čas.  Na podlagi analize stanja bo Zavod RS za zaposlovanje pripravil javno povabilo za spodbude delodajalcem ter pričel z vključevanjem mladih in delodajalcev v ukrep. Zavod RS za zaposlovanje bo subvencije delodajalcem izplačeval mesečno, na podlagi izpolnjenih obveznosti delodajalca.  </t>
  </si>
  <si>
    <t xml:space="preserve">Število mladih iz ciljne skupine, vključenih v subvencionirano zaposlitev na podlagi sklenjene pogodbi o zaposlitvi za nedoločen čas. Nadaljnje vključevanje mladih v subvencionirano zaposlitev. Zavod RS za zaposlovanje bo subvencije delodajalcem izplačeval mesečno, na podlagi izpolnjenih obveznosti delodajalca.  </t>
  </si>
  <si>
    <t>Ministrstvo za delo, družino, socialne zadeve in enake možnosti in Javni štipendijski, razvojni, invalidski in preživninski sklad RS</t>
  </si>
  <si>
    <t>Javni štipendijski, razvojni, invalidski in preživninski sklad RS</t>
  </si>
  <si>
    <t>Število zaposlenih/samozaposlenih, ki so uspešno zaključili program usposabljanja/izobraževanja na podlagi izvedbe postopka JR, ki ga bo izvedel Javni štipendijski, razvojni, invalidski in preživninski sklad RS. Prednostna obravnava bo namenjena starejšim in nizko izobraženim zaposlenim osebam. Ob vključevanju bodo izvedene tudi različne promocijske aktivnosti.</t>
  </si>
  <si>
    <t>Javni štipendijski, razvojni, invalidski in preživninski sklad RS - poročila o izvedbi usposabljanj/izobraževanj in promocijskih aktivnosti. Listina oziroma drug dogovorjen način izkazovanja uspešnega zaključka programa usposabljanja/izobraževanja.</t>
  </si>
  <si>
    <t xml:space="preserve">Stroški so ocenjeni na podlagi "bottom up pristopa", in sicer na podlagi preteklih projektov (eVZD in  European Disability Card and Associated Benefits) in analize trga, in sicer so predvideni: stroški dela zaposlenih, ki bodo sodelovali pri izvedbi strokovnih nalog, stroški zunanji ekspertov, stroški informiranja in komuniciranja, stroški neposrednega svetovanja v podjetjih in stroški vzpostavitve e -platforme s svetovalno točko ter stroški evalvacije. </t>
  </si>
  <si>
    <t xml:space="preserve">Izračun MDDSZ z upoštevanjem preteklih projektov in analize trga. </t>
  </si>
  <si>
    <t>Poročila o izvedbi projekta Usposabljanje delodajalcev za promocijo varnosti in zdravja pri delu -  e-VZD, ki se izvaja v VFO 2014-2020 ob sofinanciranju Evropskega socialnega sklada. Projekta European Disability Card and Asociated Benefits, ki se je izvajal v okviru European Commission Programme Rights, Equality and Citizenship (2014-2020).</t>
  </si>
  <si>
    <t>Evropski socialni sklad - e-VZD projekt, European Disability Card and Associated Benefits - European Commission Programme Rights, Equality and Citizenship (2014-2020)</t>
  </si>
  <si>
    <t xml:space="preserve">
Uradni list RS</t>
  </si>
  <si>
    <t>Informacijski sistem Javne agencije za raziskovalno dejavnost RS / Podatki upravičencev  o zaključnih poročilih bodo na razpolago v informacijskem sistemu ARRS</t>
  </si>
  <si>
    <t>Objavljen sklep Vlade RS o imenovanju in nalogah programskega odbora na spletnih straneh Ministrstva za izobraževanje, znanost in šport, Ministrstva za gospodarski razvoj in tehnologijo in sicer na: https://www.gov.si/drzavni-organi/ministrstva/ministrstvo-za-izobrazevanje-znanost-in-sport/</t>
  </si>
  <si>
    <t xml:space="preserve">Poročila o zaključku projektov v informacijskem sistemu za poročanje Javne agencije za raziskovalno dejavnost RS, in sicer na https://eobrazci.arrs.si/eobrazcilogin/login.aspx </t>
  </si>
  <si>
    <t>Skupni programski odbor bo predstavljal del novega upravljalskega modela in bo osnova za bolj učinkovito upravljanje R&amp;D politike.  Skupni Programski odbor bodo sestavljali predstavniki Ministrstva za izobraževanje, znanost in šport, Ministrstva za gospodarski razvoj in tehnologijo, Ministrstva za kmetijstvo, gozdarstvo in prehrano, Službe Vlade RS za razvoj in kohezijsko politiko, Javne Agencije RS za raziskovalno dejavnost (ARRS) ter Javne agencije za spodbujanje podjetništva, internacionalizacije, tujih investicij in tehnologije (SPIRIT). Odbor bo pripravil skupna izhodišča za usklajeno RRI politiko, ki bodo osnova za bolj učinkovito in koordinirano upravljanje RRI aktivnosti ter obravnaval skupna poročila in evalvacije izvajanja RRI politike. Usklajeval bo ukrepe različnih ministrstev ter agencij, obravnaval ključna vprašanja za standardizacijo in koherentnost izvajanja  R&amp;D (npr. vprašanja, povezana z digitalnih in zeleni prehodom). Cilj povezanega delovanja in izvedbe evalvacij je izboljšanje učinkovitost naložb, za hitrejši prenos znanja in lažjo komercializacijo rešitev  R&amp;D.
Do sedaj se je politika R&amp;D usklajevala le na strateški ravni Sveta za znanost in tehnologijo ter deloma delovne skupine S4 (Pametna specializacija). Novoustanovljeni Programski odbor pa bo omogočil usklajevanje tako na strateški kot na izvedbeni ravni, kar do sedaj še ni bilo realizirano. Pri tem se bo usklajevalo tudi inštrumentarije izvajanja  R&amp;D politike ne glede na vir financiranja. Novi programski odbor bo omogočil stabilno in kontinuirano usklajevanje na operativni ravni, kar bo neposredno vplivalo na bolj učinkovito upravljanje RRI politike ob upoštevanju priporočil iz Poročila z naslovom Krepitev inovacijskega ekosistema v Sloveniji po Pogodbi REFORM / SC2020 / 100 financirano iz Programa za podporo strukturnim reformam EU.</t>
  </si>
  <si>
    <t>Objavljen sklep o izboru  na spletnih straneh Javne agencije za spodbujanje podjetništva, internacionalizacije, tujih investicij in tehnologij in sicer na: https://www.spiritslovenia.si/razpisi</t>
  </si>
  <si>
    <t>Poročila o zaključku projektov v Informacijski bazi Javne agencije za spodbujanje podjetništva, internacionalizacije, tujih investicij in tehnologij</t>
  </si>
  <si>
    <t>Informacijski sistem Javne agencije za spodbujanje podjetništva, internacionalizacije, tujih investicij in tehnologij / Realizacijo in spremljanje bo zagotavljala Javna agencija za spodbujanje podjetništva, internacionalizacije, tujih investicij in tehnologij ki bo zagotavljal tudi ustrezno revizijsko sled.</t>
  </si>
  <si>
    <t>Spletna stran Javne agencije za spodbujanje podjetništva, internacionalizacije, tujih investicij in tehnologij / Izbor števila projektov se bo dokazovalo s izdanim in javno objavljenim sklepom o dodelitvi podpore projektom v skladu z namenom, pogoji in merili javnega razpisa. Na podalgi sklepa bodo podpisane pogodbe o sofinanciranju in sledilo bo izvajanje projektov. Sklep izda izvajalska institucija.</t>
  </si>
  <si>
    <t>izpis iz baze Javne agencije za spodbujanje podjetništva, internacionalizacije, tujih investicij in tehnologij</t>
  </si>
  <si>
    <t>baza podatkov Javne agencije za spodbujanje podjetništva, internacionalizacije, tujih investicij in tehnologij</t>
  </si>
  <si>
    <t>baza podatkov Ministrstvo za gospodarski razvoj in tehnologijo in Slovenski podjetniški sklad</t>
  </si>
  <si>
    <t>Ministrstvo za gospodarski razvoj in tehnologijo, Slovenski podjetniški sklad</t>
  </si>
  <si>
    <t>baza podatkov Slovenskega podjetniškega sklada, Javne agencije za spodbujanje podjetništva, internacionalizacije, tujih investicij in tehnologij in Ministrstvo za gospodarski razvoj in tehnologijo</t>
  </si>
  <si>
    <t>Ministrstvo za gospodarski razvoj in tehnologijo, Slovenski podjetniški sklad, Javna agencijeaza spodbujanje podjetništva, internacionalizacije, tujih investicij in tehnologij</t>
  </si>
  <si>
    <t>Ministrstvo za gospodarski razvoj in tehnologijo, Javna agencija za spodbujanje podjetništva, internacionalizacije, tujih investicij in tehnologij</t>
  </si>
  <si>
    <t>izpis iz baze Ministrstva za gospodarski razvoj in tehnologijo</t>
  </si>
  <si>
    <t>izpis iz baz Ministrstva za gospodarski razvoj in tehnologijo, Slovenskega podjetniškega sklada ter Javne agencije za spodbujanje podjetništva, internacionalizacije, tujih investicij in tehnologij</t>
  </si>
  <si>
    <t>Rezultati javnega razpisa bodo objavljeni na spletni strani Ministrstva za gospodarski razvoj in tehnologijo.</t>
  </si>
  <si>
    <t>baza podatkov Ministrstva za gospodarski razvoj in tehnologijo / informacijski sistem</t>
  </si>
  <si>
    <t>Cilj je, da se zaključijo investicijska dela in ostale aktivnosti (uporaba digitalne tehnologije) v vsaj 35 projektih javne in skupne turistične infrastrukture, ki uresničujejo podnebne cilje na področju uporabe zelenih virov energije, doseganja visokih standardov energetske varčnosti kot tudi minimalnih posegov in vplivov na okolje zlasti glede porabe vode, ravnanja z odpadki, upoštevajo principe krožnega gospodarstva in nimajo negativnih vplivov na okolje (v primeru planinskih koč in domov se bo prioritetno podpirala prenova in dvig kakovosti in zelenih komponent projekta in ne povečanje števila ležišč).</t>
  </si>
  <si>
    <t>baza podatkov Ministrstva za kulturo/informacijski sistem</t>
  </si>
  <si>
    <t>Spletna stran Ministrstva za izobraževanje, znanost in šport / spremljali bomo število učnih načrtov in katalogov znanj, ki bodo potrjeni na pristojnem strokovnem svetu</t>
  </si>
  <si>
    <t>Število učnih načrtov nadgrajenih oz. prenovljenih  (kurikulov vrtcev, učnih načrtov osnovnih šol ter učnih načrtov in katalogov znanj srednjih šol) z umestitvijo digitalnih kompetenc, temeljnih vsebin računalništva in informatike, kompetencami za trajnostni razvoj ter finančne pismenosti</t>
  </si>
  <si>
    <t xml:space="preserve">Do Q2/2026 bo 216 učnih načrtov (kurikulov vrtcev, učnih načrtov osnovnih šol ter učnih načrtov in katalogov znanj srednjih šol) nadgrajenih oz. prenovljenih z umestitvijo digitalnih kompetenc, temeljnih vsebin računalništva in informatike, kompetencami za trajnostni razvoj ter finančne pismenosti, kar predstavlja 80% vseh učnih načrtov.  Navedeno pomeni, da bodo predlogi prenove oz. nadgradnje  obravnavani in potrjeni na pristojnem  strokovnem svetu (Strokovni svet RS za splošno izobraževanje oz. Strokovni svet RS za poklicno in strokovno izobraževanje). Časovnica prenove je razvidna iz priloženega NOO. CIlj prenove je opremiti učeče se ter pedagoško-andragoško osebje s kompetencami, pomembnimi za soočanje z aktualnimi izzivi in izzivi prihodnosti (digitalnimi kompetencami, kompetencami za trajnostni razvoj ter finančno pismenostjo) za krepitev odpornosti izobraževalnega sistema ter izboljšati usklajenost kompetenc z zahtevami trga dela za lažji prehod učečih se na trg dela. </t>
  </si>
  <si>
    <t>Potrjevanje sprememb učnih načrtov in katalogov znanj lahko traja veliko časa in zahteva vključitev širokega nabora strokovnjakov, zakonsko določenih pristojnosti in postopkov.
Ministrstvo in Zavod RS za šolstvo imata izkušnje v tem procesu in predlagata realen časovni načrt in dodatno strokovno podporo, vendar lahko nastane zamuda pri pripravi spremenjenih učnih načrtov in s tem zamudo pri doseganju tega mejnika.</t>
  </si>
  <si>
    <t>Nadgrajeni oz. prenovljeni učni načrti in katalogi znanj, objavljeni na spletni strani Ministrstva za izobraževanje, znanost in šport.</t>
  </si>
  <si>
    <t>Informacijski sistem Ministrstva za izobraževanje, znanost in šport ali upravičenca / Kazalnik števila vključenih strokovnih in vodstvenih delavcev se bo spremljal sistemsko, predvidoma preko aplikacije KATIS (Katalog programov nadaljnjega izobraževanja in usposabljanja strokovnih delavcev v vzgoji in izobraževanju) oziroma njenih morebitnih nadgradenj ali nadomestne aplikacije), v okviru katere poteka objava programov usposabljanj, prijava udeležencev, obveščanje o prijavi, beleženje prisotnosti, potrjevanje opravljenih obveznosti, evalvacija in izdaja potrdil. Dokazilo je izpis na podlagi sistemske poizvedbe v aplikaciji ministrstva. Posameznika se šteje v kazalnik enkrat, ne glede na število udeležb.
Na področju VŽU bomo spremljali število udeležencev, ne glede na število udeležb. Zagotovili bomo ustrezen sistem za spremljanja udeležencev.</t>
  </si>
  <si>
    <t>Spletna stran Ministrstva za izobraževanje, znanost in šport</t>
  </si>
  <si>
    <t>Spletna stran Ministrstva za izobraževanje, znanost in šport / šteli bomo projekte, ki bodo skladno s pogodbo uspešno zaključili načrtovane aktivnosti.</t>
  </si>
  <si>
    <t>Spletna stran Ministrstva za izobraževanje, znanost in šport / spremljali bomo število prenovljenih programov srednjega poklicnega in strokovnega izobraževanja ter višjega strokovnega izobraževanja</t>
  </si>
  <si>
    <t xml:space="preserve">Zaključna poročila/objava rezultatov na spletni strani Ministrstva za izobraževanje, znanost in šport. </t>
  </si>
  <si>
    <t>Ministrstvo za izobraževanje, znanost in šport bo pripravilo in sprejelo Strategijo za ozelenitev izobraževalne  in raziskovalne infrastrukture v Sloveniji, skupaj z Akcijskim načrtom. Gre za temeljni dokument, ki bo podal ključne usmeritve investicijskih vlaganj v izobraževalno infrastrukturo.Cilj strategije je učinkovita poraba javnih sredstev, razvoj področja, dvig kakovosti in trajnostnosti stavbnega fonda – investiranje v ozelenitev in vzdrževanje stavbnega fonda, ob upoštevanju specifik in specifičnih potreb tega prostora, predvsem s poudarkom na:
- optimizaciji tehničnih sistemov za prilagajanje podnebnim spremembam za zagotavljanje toplotnega udobja in ugodja uporabnikov,
- izpolnjevanju tehničnih zahtev za učinkovito rabo energije v stavbah na področju toplotne zaščite, ogrevanja, hlajenja, prezračevanja ali njihove kombinacije, priprave tople vode in razsvetljave v stavbah,
- zagotavljanju lastnih obnovljivih virov energije za delovanje sistemov v stavbi,
- upoštevanju načel trajnostne gradnje in načel gradnje skoraj-nič energijskih stavb,
- zagotavljanju optimalne uporabniške izkušnje z vidika prostorske zasnove,
- upoštevanju načela digitalnega prehoda (zagotavljanju kakovostnega brezžičnega omrežja,  IKT opreme oziroma infrastrukture),
- upoštevanju sodobnih in inovativnih pedagoških pristopih učenja in poučevanja, specifičnih za posamezno raven oziroma področje vzgoje in izobraževanja (npr. večji participatorni vlogi učenca, večjem poudarku na sodelovalnem učenju, vključevanju športne oziroma gibalne vzgoje idr. prvin zdravega življenjskega sloga v šolski vsakdan, upoštevanju celostnega institucionalnega pristopa pri implementaciji vzgoje in izobraževanja za trajnostni razvoj itn.)
- varnosti.</t>
  </si>
  <si>
    <t>Spletna stran Ministrstva za zdravje</t>
  </si>
  <si>
    <t>Zakon o zdravstvenem varstvu in zdravstvenem zavarovanju sprejet v Državnem zboru in začetek njegove veljavnosti. Predvidene spremembe se nanašajo na: zagotovitev zadostnega financiranja z  zagotovitvijo ustreznih virov financiranja (zmanjšanje neupravičenih razlik pri plačevanju prispevkov med posameznimi kategorijami zavezancev, širitev prispene osnove tudi na pasivne dohodke, prenova sistemske ureditev vključevanja oseb brez urejenega zdravstvenega zavarovanja v obvezno zdravstveno zavarovanje ter izboljšava sistema za učinkovitejšo izterjavo neplačanih prispevkov za zdravstveno zavarovanje, prenos nezdravstvenih izdatkov iz zdravstvene blagajne v državni proračun, opredelitev dela trošarin na alkohol in tobak za preventivno zdravstveno varstvo, povečanje proračunskih virov za izobraževanje, raziskovalno dejavnost in razvoj v zdravstvu), povečanje sredstev za nemoteno delovanje zdravstvenega sistema, ki bodo zagotovili stabilnejši vir financiranja, povečanje solidarnosti pri zbiranju sredstev ter zagotovitev diverzifikacije javnih prihodkov za zdravstvo (preoblikovanje prispevnih stopenj zavarovancev, kar pomeni višje efektivne stopnje za upokojence, kar izboljšuje razpršitev virov financiranja Zavoda za zdravstveno zavarovanje Slovenije in s tem trajnost financiranja zdravstva. To pomeni uskladitev prispevka za zdravstevno zavarovanje za upokojence na pokojnine,  prejemnike invalidskih nadomestil, kmete,  prejemnike denarne socialne pomoči, brezposelne, zapornike in pripornike ter upravičence iz naslova pravic starševstva. Hkrati bo urejen prenos financiranja obveznosti za programe, ki ne predstavljajo zakonsko opredeljenih zdravstvenih pravic in niso predmet zdravstvenega zavarovanja na državni proračun - razvojni in razsikovalni del terciarne dejavnosti, refundacija oproščenih prispevkov za zaposlene v invalidskih podjetjih s strani proračuna RS. Nadalje se bodo ukrepi nanašali na opredelitev pravic iz obveznega zdravstvenega zavarovanja (določitev košarice pravic, preoblikovanje dopolnilnega zdravstvenega zavarovanja), financiranje zdravstvenega sistema, implementacijo ukrepov za zmanjšanje in obvladovanje dolgotrajnih bolniških odsotnosti.  Prenovili bomo kazalnike kakovosti v zdravstvu in obračunski modeli financiranja zdravstvenih storitev bodo temeljili tudi na kakovosti in ne več samo na številu opravljenih storitev. S tem bomo omogočili racionalno in učinkovito delovanje zdravstvenih zavodov, kar se bo odražalo tudi na prihrankih v okviru zdravstva. Pomeni, da gre za celostno obravnavno pacientov, na dokazih temelječe zdravljenje oziroma medicino (upoštevanje novosti v kliničnih smernicah), hitro vključevanje novih tehnologij (telemedicina), kakovostno opravljene storitve (na podlagi kazalnikov kakovosti) in gospodarno rabo javnih virov v zdravstvu (storilnost izvajalcev, optimalna izraba opreme). Obračunski modeli bodo omogočili zavarovanim osebam zagotovitev celovitih, varrnih in kakovostnih zdravstvenih obravnav ob hkratnem zagotavljanju njihove dostopnosti. Zakon o zdravstvenem varstvu in zdravstvenem zavarovanju bo definiral zahteve za vključitev kazalnikov kakovosti kot meril uspešnosti, kar bo vplivalo na zagotovitev večje učinkovitosti.</t>
  </si>
  <si>
    <t>Ministrstvo za zdravje, izvajalci dolgotrajne oskrbe, Zavod za zdravstveno zavarovanje Slovenije</t>
  </si>
  <si>
    <t>Zakon o dolgotrajni oskrbi se bo postopoma uvajal. Do popolne uveljavitve zakona državljani koristijo pravice po trenutno veljavnih predpisih (ki ne omogočajo podlage dostopa do celostne obravnave upravičencev v vseh okoljih v Republiki Sloveniji). Leta 2025, ko se bo zakon v celoti v izvajanju, se ocenjuje, da bo 69 000 oseb prejemalo pravice in storitve po tem zakonu. Nov sistem zlasti izboljšuje dostop do celostne obravnave na domu upravičencev. Leta 2022 se področje zagotavljanja dolgotrajne oskrbe v institucijah uskladi z ureditvijo po Zakonom o dolgotrajni oskrbi dopolni področje dolgotrajne oskrbe v instituciji, saj je to področje v času epidemije nalezljive bolezni COVID-19 še posebej izpostavjeno in dodatno izraženimanki obstoječe ureditve (ureditev za cca. 26.500 oseb (leta 2025 cca 29.000 oseb) prav tako se v letu 2022 prične izvajati pravica do oskrbovalca družinskega člana (cca 850 oseb), s čimer se pomembno izboljšuje status družinskih članov, ki skrbijo za uporabnike z najtežjimi oblikami oviranosti (ocenjeno, da bo v letu 2025 tovrstno obliko dolgotrajne oskrbe koristilo 930 oseb), v letu 2024 se skladno z Zakonom o dolgotrajni oskrbi prične zagotavljati tudi pravica do celostne obravnave na domu upravičenca in pravica do denarnega prejeMinistrstvo za kulturoa, vključno s storitvami za krepitev in ohranjanje samostojnsti in pravico do e-oskrbe in ciljnim številom vključenih v dolgotrajno oskrbo 69.000 oseb.</t>
  </si>
  <si>
    <t>Zaključen postopek javnega naročila za izgradnjo oziroma prilagoditev objektov za novo organizacijsko obliko zagotavljanja dolgotrajne oskrbe v instituciji, to je negovalni dom, in sicer za najmanj 300 posteljnih kapacitet, ki bodo omogočale obravnavo oseb z višjim obsegom potreb po dolgotrajni oskrbi in kompleksnejših storitvah s področja zdravstvene nege. V okviru obstoječih kapacitet se tudi zagotovi prostorske kapacitete za zagotavljanje rehabilitacije oseb, upravičenih do dolgotrajne oskrbe, rehabilitacijski timi negovalnih domov pa delujejo tudi v skupnosti in zagotavljajo storitve na domu upravičencev. Minimalni tehnični in prostorski pogoji negovalnih domov vključujejo izgradnjo ali prilagoditev obstoječe infrastrukture za čim višjo stoipnjo normalizacije življenja oseb s hujšimi oblikami oviranosti. V ta namen se zagotovi opremljenost prostorov in pripomočkov, ki omogočajo transferje brez uporabe fizične moči zaposelnih, avtomatizirano prilagajanje mikroklimatskih razmer glede na spremembe v okolju, opremo, ki omogoča čim višjo stopnjo samostojnosti uporabnikov (glasovno upravljanje, senzorsko zaznavanje gibanja, električno nastavljiva oprema (posteje, obposteljne mizice), pripomočki za nadomestno komunikacijo (monitorji za sporazumevanje s pomočjo oči ipd), opremjenost z inštalacijo za dovajanje kisika idr.</t>
  </si>
  <si>
    <t>Izvedba naložb povečanja deleža obnovljivih virov energije v daljinskih sistemih (v MW dodatno inštalirane toplotne moči obnovljivih virov energije), ki so izbrane na podlagi meril za ocenjevanje</t>
  </si>
  <si>
    <t>V letu 2022 bo objavljen javni razpis za dodelitev povratnih sredstev za sofinanciranje izgradnje hidroelektrarne in/ali geotermalne elektrarne (za upravičence nepovratna sredstva). Vloga za dodelitev sredstev mora biti predložena v skladu z zahtevami javnega razpisa in razpisne dokumentacije, ki bo natančno določala vsebino vloge in izhodišča za pripravo vloge. Izbrani bodo projekti, ki bodo izpolnjevali pogoje upravičenosti, pri čemer bodo prednost pri dodelitvi imele naložbe z večjim številom točk, ki se bodo določale na podlagi javnih meril za izbor projektov. Razpisna merila bodo vsebovala zahtevo po izpolnjevanju kriterijev skladno z zahtevami tehničnih smernic "DNSH"  (2021/C58/01) za izbrane projekte, ki zahtevajo skladnost z relevantno EU zakonodajo in nacionalnimi okoljsko zakonodajo in  skladnost s  poglavjem 4.5 "Proizvodnja električne energije iz vodne energije" (Annex I Delegirana Komisija Uredba (EU) (C (2021) 2800/3) v skladu z Uredbo o taksonomiji (EU) 2020/852).
V primeru neizkoriščena razpoložljivih sredstev za namene hidro- in geotermalne energije, bo v letu 2023 objavljen javni poziv za postavitev sončnih elektrarn na stavbah v javni lasti, kjer bi bil investitor javni sektor. Spodbude v tem primeru ne bi predstavljale državne pomoči.  Spoštovanje načela »ne sme bistveno škodovati« velja tudi v tem primeru.</t>
  </si>
  <si>
    <t xml:space="preserve">35 MW obseg proizvodnje električne energije na OVE iz geo ali hidroenergije oz. 50 MW v primeru 100% nalože v fotovoltaiko ali največji obseg proizvodnje dosežen s konkurenčnim razpisom. Izvajalci bodo izbrani na javne razpisu/pozivu na podlagi meril za ocenjevanje. Na podlagi podpisane pogodbe bodo urejene pravice, obveznosti in odgovornosti glede sofinanciranja in izvajanja projekta. Upravičenec se s pogodbo zaveže, da bo izvedba projekta, ki je predmet sofinanciranja pravilna, zakonita, gospodarna in učinkovita. Obvezni sestavni del teh zahtev je tudi izpolnjevanje pogojev iz mejnika št. 8. 
Izpolnjevanje pogojev se bo preverjalo ob vložitvi vloge za sofinanciranje ter pred izdajo sklepa o izboru in pred podpisom pogodbe o sofinanciranju. V kolikor se v kateri izmed naštetih faz ugotovi, da vsi pogoji niso izpolnjeni, pogodba o sofinanciranju ne bo podpisana.
</t>
  </si>
  <si>
    <t>V letu 2022 bo objavljen javni razpis/poziv za dodelitev nepovratnih sredstev za sofinanciranju izgradnje 980 novih transformatorskih postaj. Vloga za dodelitev nepovratnih sredstev mora biti predložena v skladu z zahtevami javnega razpisa/poziva in dokumentacije, ki bo natančno določala vsebino vloge in izhodišča za pripravo vloge. Izbrani bodo projekti, ki bodo izpolnjevali pogoje upravičenosti, pri čemer bodo prednost pri dodelitvi imele naložbe z večjim številom točk, ki se bodo določale na podlagi javnih meril za izbor projektov, zlasti kriteriji za učinkovito integracijo naprav za proizvodnjo in skladiščenje obnovljive energije, vključno s polnilnimi mesti za električna vozila. Poleg vseh obveznih nacionalnih in evropskih pravil, ki določajo zahteve glede gradnje in posegov v okolje morali spoštovati načelo »ne sme bistveno škodovati«, ki ga določa 12. člen Uredbe (EU) 2020/852 o ustanovitvi okvira za spodbujanje trajnostnih naložb. V skladnu z vsemi relevantnimi predpisi morajo razpolagati z vsemi dovoljenji, pravicami in soglasji za izvedbo investicije. Investicije bodo morale okrepiti distribucijsko omrežjo, izboljšati njegovo zmogljivost in prilagodljivost, povezanost podatkovnih baz in nadzor v realnem času.</t>
  </si>
  <si>
    <t>V letu 2022 bo objavljen javni razpis/poziv za dodelitev povratnih sredstev za sofinanciranju izgradnje 1520 km novega nizkonapetostnega distribucijskega omrežja (za upravičence bodo sredstva nepovratna). Vloga za dodelitev sredstev mora biti predložena v skladu z zahtevami javnega razpisa/poziva in dokumentacije, ki bo natančno določala vsebino vloge in izhodišča za pripravo vloge. Izbrani bodo projekti, ki bodo izpolnjevali pogoje upravičenosti, pri čemer bodo prednost pri dodelitvi imele naložbe z večjim številom točk, ki se bodo določale na podlagi javnih meril za izbor projektov,  zlasti kriteriji za učinkovito integracijo naprav za proizvodnjo in skladiščenje obnovljive energije, vključno s polnilnimi mesti za električna vozila. Poleg vseh obveznih nacionalnih in evropskih pravil, ki določajo zahteve glede gradnje in posegov v okolje morali spoštovati načelo »ne sme bistveno škodovati«, ki ga določa 12. člen Uredbe (EU) 2020/852 o ustanovitvi okvira za spodbujanje trajnostnih naložb. V skladnu z vsemi relevantnimi predpisi morajo razpolagati z vsemi dovoljenji, pravicami in soglasji za izvedbo investicije. Investicije bodo morale okrepiti distribucijsko omrežjo, izboljšati njegovo zmogljivost in prilagodljivost, povezanost podatkovnih baz in nadzor v realnem času.</t>
  </si>
  <si>
    <t>Sprejem Dolgoročne strategije za energetsko prenovo stavb (DSEPS) 2050</t>
  </si>
  <si>
    <t>Zakonska prepoved uporabe fosilnih goriv za ogrevanje v stavbah</t>
  </si>
  <si>
    <t>Vzpostavitev sistemskega finančnega vira za energetsko prenovo stavb ožjega javnega sektorja</t>
  </si>
  <si>
    <t xml:space="preserve">Sistemski finančni vir za izvedbo prednostnih energetskih prenov je vzpostavljen. </t>
  </si>
  <si>
    <t xml:space="preserve">Vzpostavila se bo zakonska prepoved projektiranja in vgradnja kotlov na kurilno olje, mazut in premog za ogrevanje stavb. </t>
  </si>
  <si>
    <t>Nesprejetje vsebina zakona, ki ureja to področje.</t>
  </si>
  <si>
    <t>Objava zakona, ki bo urejal to področje v Uradnem listu RS</t>
  </si>
  <si>
    <t>Reforma bo vzpostavila sistemski finančni vir za izvedbo prednostnih energetskih prenov: izvedena analiza stavb ožjega javnega sektorja jasno kaže, da je treba za dosego zavezujočih ciljev države prenove treh odstotkov stavb OJS zagotoviti stabilnejše finančni vire za izvedbo teh naložb. V okviru reforme bo preučena možnosti za vzpostavitev sistemskega finančnega vira za energetske prenove z zagotovitvijo finančnih virov SOO v 1. fazi.  V ta namen je potrebno najprej preučiti pravne, tehnične in ekonomske vidike vzpostavitve takega finančnega vira v sodelovanju z ustreznimi organi. Prav tako je treba preučiti zakonodajne in spodbujevalne instrumente po vzoru tujine (tako imenovani »revolving skladi«).</t>
  </si>
  <si>
    <t>Podpis pogodb o sofinanciranju z izbranimi upravičenci za dodelitev nepovratnih sredstev za sofinanciranje izvedbe posameznih nadgradenj tehničnih stavbnih sistemov</t>
  </si>
  <si>
    <t xml:space="preserve">V letu 2022 bo objavljen javni razpis za dodelitev nepovratnih sredstev za sofinanciranje izvedbe posameznih nadgradenj tehničnih stavbnih sistemov stavb v javni lasti. Vloga za dodelitev nepovratnih sredstev mora biti predložena v skladu z zahtevami javnega razpisa in razpisne dokumentacije, ki bo natančno določala vsebino vloge in izhodišča za pripravo vloge. Izbrani bodo projekti, ki bodo izpolnjevali pogoje upravičenosti, pri čemer bodo prednost pri dodelitvi imele naložbe z večjim številom točk, ki se bodo določale na podlagi javnih meril za izbor projektov. Obvezni sestavni del meril za ocenjevanje bo spoštovanje načela »ne sme bistveno škodovati«, ki ga določa 12. člen Uredbe (EU) 2020/852 o ustanovitvi okvira za spodbujanje trajnostnih naložb </t>
  </si>
  <si>
    <t>Sklep o izboru upravičencev</t>
  </si>
  <si>
    <t>Podpis pogodb o sofinanciranju z izbranimi upravičenci za dodelitev nepovratnih sredstev za sofinanciranje izvedbe izvedbe energetske in trajnostne prenove stanovanjskih stavb v javni lasti izjemnega upravnega in družbenega pomena</t>
  </si>
  <si>
    <t>Potrjen 1. sklop operacij  energetske in trajnostne prenove stavb izjemnega upravnega in družbenega pomena</t>
  </si>
  <si>
    <t xml:space="preserve">Podpis pogodb o sofinanciranju z izbranimi upravičenci za dodelitev nepovratnih sredstev za sofinanciranje izvedbe energetske in trajnostne prenove večstanovanjskih stavb v javni lasti. </t>
  </si>
  <si>
    <t xml:space="preserve">Izveden javni  poziv za dodelitev nepovratnih sredstev za sofinanciranje izvedbe energetske in trajnostne prenove javnih stavb izjemnega upravnega pomena  v skupni višini 12.000 m2 in družbenega  v skupni višini 17.000 m2. Vloga za dodelitev nepovratnih sredstev mora biti predložena v skladu z zahtevami javnega poziva, ki bo natančno določal vsebino vloge in izhodišča za pripravo vloge. Izbrani bodo projekti, ki bodo izpolnjevali pogoje upravičenosti, pri čemer bodo prednost pri dodelitvi imele naložbe z večjim številom točk, ki se bodo določale na podlagi javnih meril za izbor projektov. Obvezni sestavni del meril za ocenjevanje bo: 
a) spoštovanje načela »ne sme bistveno škodovati«, ki ga določa 12. člen Uredbe (EU) 2020/852 o ustanovitvi okvira za spodbujanje trajnostnih naložb 
b) 30% zmanjšanje porabe energije glede na porabo pred obnovo. </t>
  </si>
  <si>
    <t xml:space="preserve">V letu 2022 bo objavljen javni razpis za dodelitev nepovratnih sredstev za sofinanciranje izvedbe trajnostne prenove stanovanjskih stavb v javni lasti. Vloga za dodelitev nepovratnih sredstev mora biti predložena v skladu z zahtevami javnega razpisa in razpisne dokumentacije, ki bo natančno določala vsebino vloge in izhodišča za pripravo vloge. Izbrani bodo projekti, ki bodo izpolnjevali pogoje upravičenosti, pri čemer bodo prednost pri dodelitvi imele naložbe z večjim številom točk, ki se bodo določale na podlagi javnih meril za izbor projektov. Obvezni sestavni del meril za ocenjevanje bo: 
a) spoštovanje načela »ne sme bistveno škodovati«, ki ga določa 12. člen Uredbe (EU) 2020/852 o ustanovitvi okvira za spodbujanje trajnostnih naložb 
b) 30% zmanjšanje porabe energije glede na porabo pred obnovo. </t>
  </si>
  <si>
    <t>Izvedene energetske in trajnostne prenove stavb izjemnega upravnega in družbenega pomena (1. sklop)</t>
  </si>
  <si>
    <t xml:space="preserve">Izvedenih energetskih in trajnostnih prenov javnih stavb izjemnega upravnega pomena  v skupni višini 12.000 m2 in družbenega  v skupni višini 17.000 m2, ki ob upoštevanju  načela »ne sme bistveno škodovati«, ki ga določa 12. člen Uredbe (EU) 2020/852 o ustanovitvi okvira za spodbujanje trajnostnih naložb, hkrati pri energtskih sanacijah dosegajo 30% zmanjšano porabo energije glede na porabo pred obnovo. </t>
  </si>
  <si>
    <t>Zaključeno javno naročilo - podpisani pogodbi za izvedbena dela za nadgradnjo žel. postaje Grosuplje in Domžale. Z nadgradnjo obeh železniških postaj bo izboljšana trenutna dostopnost za potnike in prepustna zmogljivost proge, ki predstavlja glavno težavo na področju vodenja prometa, s čimer bo  odpravljeno ozko grlo na dveh odsekih proti Ljubljani.</t>
  </si>
  <si>
    <t>To zajema število javno dostopnih polnilnih mest v državi, razen tistih, ki se financirajo iz NOO. Število registriranih polnilnih oz. oskrbovalnih mest za vozila na alternativni pogon v RS se bo spremljalo preko Nacionalne dostopne točke (NAP), ki bo predstavljala javno dostopno, spletno podatkovno bazo oz. repozitorij statičnih in dinamičnih podatkov o vseh registriranih polnilnih oz. oskrbovalnih mestih za alternativna goriva v RS, ki so javno dostopna IN/ALI podprta z javnimi sredstvi. Podatki se bodo zbirali, shranjevali in redno osveževali na podlagi unikatno dodeljenih ID kod posameznega polnilnega oz. oskrbovalnega mesta, informacije bodo na voljo v realnem času. Vzpostavitev NAP (predvidoma v juliju 2021) je rezultat EU projekta IDACS, podprtega v okviru instrumenta CEF PSA, katerega partner je tudi RS. (op. Registrirana polnilna oz. oskrbovalna infrastruktura za alternativna goriva v NAP bo le tista, ki je javno dostopna IN/ALI podprta z javnimi sredstvi, registracija v NAP ne bo obvezna za zasebno in polzasebno polnilno oz. oskrbovalno infrastrukturo.</t>
  </si>
  <si>
    <t xml:space="preserve">Število podprtih javno dostopnih polnilnih mest za alternativna goriva </t>
  </si>
  <si>
    <t>Končna poročila o izvedenih projektih, Izpis iz javno dostopne spletne podatkovne baze (nacionalne dostopne točke - NAP) o novo registriranih polnilnih mestih</t>
  </si>
  <si>
    <t>Število podprtih javno dostopnih polnilnih mest se bo spremljalo preko Nacionalne dostopne točke (NAP), pri čemer gre za vzpostavitev polnilnih mest običajne in visoke moči za polnjenje vozil z elektriko.  Vsa podprta javno dostopna polnilna infrastruktura, ki bo registrirana v okviru Nacionalne dostopne točke (NAP), bo posebej označena, da je sofinancirana s sredstvi RRF. (op. Registrirana polnilna infrastruktura za alternativna goriva v NAP bo le tista, ki je javno dostopna oz. podprta z javnimi sredstvi, registracija v NAP ne bo obvezna za zasebno in polzasebno polnilno infrastrukturo. Cilj 482 podprtih javno dostopnih polnilnih mest za alternativna goriva do konca leta 2025 se tako nanaša le na tisto polnilno infrastrukturo, ki bo javno dostopna IN hkrati podprta s sredstvi načrta za pkrevanje in odpornost).
(op. 1 polnilno pomeni vmesnik za polnjenje 1 električnega vozila, kot to opredeljuje Direktiva 2014/94/EU)</t>
  </si>
  <si>
    <t>Število podprtih polnilnih mest se bo spremljalo preko Nacionalne dostopne točke (NAP), pri čemer gre za vzpostavitev polnilnih mest običajne in visoke moči za polnjenje vozil z elektriko. Vsa podprta polnilna infrastruktura bo registrirana v okviru Nacionalne dostopne točke (NAP) in posebej označena, da je sofinancirana s sredstvi načrta za okrevanje in odpornost. (op. Registrirana polnilna oz. oskrbovalna infrastruktura za alternativna goriva v NAP bo le tista, ki je javno dostopna oz. podprta z javnimi sredstvi, registracija v NAP ne bo obvezna za zasebno in polzasebno polnilno oz. oskrbovalno infrastrukturo. Cilj 104 podprtih polnilnih mest za polnjenje brezemisijskih ali nizkoemisijskih vozil v lasti državne uprave do konca leta 2025 se tako nanaša le na tisto polnilno infrastrukturo, ki bo na voljo za opravljanje upravnih nalog državne uprave ter ne bo javno dostopna IN bo podprta s sredstvi načrta za okrevanje in odpornost).
(op. 1 polnilno mesto pomeni vmesnik za polnjenje oz. oskrbo 1 električnega vozila z električno energijo, kot to opredeljuje Direktiva 2014/94/EU)</t>
  </si>
  <si>
    <t>Predinvesticijske ocene naložb so bile podane s strani upravljalcev/lastnikov daljinskih sistemov med strokovnimi posveti z deležniki iz sektorja sistemov daljinskega ogrevanja, ki ocenjujejo potencial investicij v povečanje deleža OVE v višini najmanj  41 mio EUR. Ocena investicij v povečanje rabe OVE do leta 2030 po posameznih sistemih in predvidenih tehnologijah. Dodatno glej prilogo 2 komponente 1</t>
  </si>
  <si>
    <t xml:space="preserve">Ocena stroškov za hidroelektrarne:Investicijska ocena za izvedbo hidroelektrarne moči nad 10 MW znaša 3.000 EUR/kW električne moči; za  geotermalne elektrarne strošek 5000€/kW je ocenjen na podlagi primerljivih stroškov  za izvedbo geotermalnih vrtin, postavitvijo in priklop sistema za proizvodnjo elektrike. Ocena stroškov za izgradnjo sončnih elektrarn znaša 1.000 EUR /kW inštalirane moči.
</t>
  </si>
  <si>
    <t>Inštitut Jožef Štefan za namen priprave NEPN</t>
  </si>
  <si>
    <t xml:space="preserve">Celoten strošek trajnostne prenove upravno in družbeno pomembnih stavb znaša 103 mio EUR z vključenim DDV oz. 85 mio brez DDV za kar je predvidenih 66 mio EUR iz sredstev NOO: od tega je 48 mio EUR namenjenih izključno za energetsko prenovo, preostali znesek v višini 18 mio EUR (od skupno 66 mio EUR) je namenjenih obnovi in varnosti javnih prostorov, ki ne prispeva k zeleni dimenziji. Povprečen specifičen strošek energetske prenove znaša 537 EUR/m2 kar je primerljivo s projekti v okviru REACT-EU in primerljivim demonstracijskim projektom v okviru OP EKP 14-20. Ostalo predstavljajo stroški, ki so neposredno povezani in nujno potrebni za vzpostavitev popolne namembnosti in funkcionalnosti glede na svoj specifični namen uporabe, saniranje statike, funkcionalne prenove, tehnične zahteve in opremo, itd. </t>
  </si>
  <si>
    <t>Evropska kohezijska politika 14-20 in REACT - EU</t>
  </si>
  <si>
    <t>Za investicije v skupni višini 10 mio EUR SOO se bo prenovilo 36.000 m2 tlorisne površine stavb javnega sektorja. Ocenjena vrednost izhaja na podlagi historičnih podatkov primerljivih naložb v okviru EKP 2014–2020 s povprečno vrednostjo stroška energetske prenove v višini 293 EUR/m brez DDV. Vrednost nadgradnje posameznih tehničnih stavbnih sistemov se načrtuje nižje od celovite energetske prenove, vendar je zaradi zahtevnosti izvedbe in pričakovanih zvišanj cen je ocenjen do 277 EUR brez DDV /m2.</t>
  </si>
  <si>
    <t>Evropska kohezijska politika 14-20</t>
  </si>
  <si>
    <t>Po podatkih OP EKP 14-20 - mehanizem CTN (izključno energetska prenova večstanovanskih stavb) za zadnji izveden projekt v 2020 je bila cena prenove na m2 211,60 EUR brez DDV. Pričakuje se še dvig cen dela in materiala v obdobju izvajanja do konca leta 2026, ocenjujemo povprečno ceno za izvedbo energetske prenove do 250 EUR /m2 brez DDV.</t>
  </si>
  <si>
    <t xml:space="preserve">MZi </t>
  </si>
  <si>
    <t xml:space="preserve">
Ocenjena vrednost na m2 izhaja iz implementacije React-Eu, po katerem se izvaja trajnostna energetska prenova in je trenutna cena na m2 za energetsko prenovo – 391 EUR/m2 brez vključenega DDV. Pričakuje se še dvig cen dela in materiala v obdobju izvajanja do konca leta 2026, ocenjujemo povprečno ceno izvedbe do 500 EUR /m2 brez DDV.
</t>
  </si>
  <si>
    <t xml:space="preserve">
Ocenjena vrednost tega dela investicije vključuje stroške vezane na nadgradnjo odseka proge Kranj-Jesenice, brez digitalizacije. Ocenjena vrednost celotne investicije vključuje celotne stroške izvedbe investicije, in sicer stroške izdelave projektne, okoljske in investicijske dokumentacije, stroške gradnje, stroške nakupa zemljišč in služnosti, stroške inženirja in gradbenega nadzora, stroške zapor prometa in stroške obveščanja javnosti. Stroški gradnje pri večjih investicijah v nadgradnjo javne železniške infrastrukture, izvedenih v zadnjih 4 letih v Sloveniji, so znašali od 5,4 do 9 mio EUR na km proge (brez DDV), odvisno predvsem od zahtevnosti terena, zahtevnosti in obsega izvedenih del (nadgradnje oz. novogradnje predorov, viadukti, železniških postaj itd.) ter pogojev za izvedbo del (dela pod prometom oz. dela v polni zapori proge). V predlog za sofinanciranje s sredstvi RRF je vključen le del stroška investicije. DDV in preostali del izvedbenih stroškov bo financiran s sredstvi proračuna RS. </t>
  </si>
  <si>
    <t xml:space="preserve">Ocenjena vrednost tega dela investicije vključuje stroške vezane na digitalizacijo odseka proge Kranj-Jesenice. V predlog za sofinanciranje s sredstvi RRF so vključeni izključno izvedbeni stroški digitalizacije, ni pa vključen strošek DDV, ki  bo financiran s sredstvi proračuna RS. </t>
  </si>
  <si>
    <t xml:space="preserve"> 5,4 do 9 mio EUR na km proge (brez DDV), vrednost celotnih del po km na odseku Kranj-Jesenice je 4,33 mio brez ddv (gre za enotirno progo) glej prilogo komponente 4, na celotnem odseku je ocenejena vrednost samo za digitalizacijo proge 10,04 mio EUR brez DDV</t>
  </si>
  <si>
    <t>Vrednost na primerljivih že izvedenih projektov od 3,79 do 4,06 mio EUR na km tira na postaji (brez DDV), vrednost na km tira na postaji Grosuplje je 3,31 mio EUR brez ddv, na postaji Domžale pa 3,67 mio EUR brez DDV;  glej prilogo komponente 4</t>
  </si>
  <si>
    <t>Evropska kohezijska politika 14-20, Inštrument za povezovanje Evrope</t>
  </si>
  <si>
    <t xml:space="preserve">
Ocenjena vrednost tega dela investicije vključuje stroške vezane na nadgradnjo železniškeg proge Ljubljana-Brezovica-Preserje-Borovnica. Ocenjena vrednost posamezne investicije vključuje celotne stroške izvedbe investicije, in sicer stroške izdelave projektne, okoljske in investicijske dokumentacije, stroške gradnje, stroške nakupa zemljišč in služnosti, stroške inženirja in gradbenega nadzora, stroške zapor prometa in stroške obveščanja javnosti in je cenjena na podlagi investicijske dokumentacije, projektktanskih predračunov in ocene del glede na stopnjo pripravljenosti projketne dokumentacije. Stroški gradnje pri večjih investicijah v nadgradnjo javne železniške infrastrukture, izvedenih v zadnjih 4 letih v Sloveniji, so znašali od 5,4 do 9 mio EUR na km proge (brez DDV), odvisno predvsem od zahtevnosti terena, zahtevnosti in obsega izvedenih del (nadgradnje oz. novogradnje predorov, viadukti, železniških postaj itd.) ter pogojev za izvedbo del (dela pod prometom oz. dela v polni zapori proge). V predlog za sofinanciranje s sredstvi RRF je  vključen le del izvedbenih stroški investicij. DDV in preostali del izvedbenih stoškov  bo financirano  s sredstvi proračuna RS. Pri primerjavi ocenjenih stroškov nadgradnje proge Ljubljana-Borovnica in proge Kranj-Jesenice je treba upoštevati, da je proga Ljubljana-Borovnica dvotirna proga, medtem ko je proga Kranj-Jesenice enotirna in so stroški po km nadgradnje proge ustrezno nižji. </t>
  </si>
  <si>
    <t xml:space="preserve">
Ocenjena vrednost investicije Nadgradnja železniške postaje Ljubljana 1. faza, vključuje celotne stroške izvedbe investicije, in sicer stroške izdelave projektne, okoljske in investicijske dokumentacije, stroške gradnje, stroške nakupa zemljišč in služnosti, stroške inženirja in gradbenega nadzora, stroške zapor prometa in stroške obveščanja javnosti. V ocenjeno vrednost investicij so torej vključeni izključno izvedbeni stroški investicije, niso pa vključeni stroški DDV.</t>
  </si>
  <si>
    <t>Potrebna finančna sredstva za izvedbo Nadgradnje železniške postaje Ljubljana 1. faza so definirana na podlagi izdelane in potrjene investicijske dokumentacije na osnovi Uredbe o metodologiji priprave in obravnave investicijske dokumentacije na področju državnih cest in javne železniške infrastrukture in Guide to CBA of Investment Project, EC, December 2014 oziroma je predvidena končna vrednost projekta oblikovana  glede na njegovo stopnjo pripravljenosti in oceno povečanja vrednosti investicij vezano na višjo stopnjo priprave projektne dokumentacije. 
Postaja Ljubljana: Izdelan in potrjen DIIP; projekt v fazi izbora optimalne variante izvedbe</t>
  </si>
  <si>
    <t>Vrednost na primerljivih že izvedenih projektov od 3,79 do 4,06 mio EUR na km tira na postaji (brez DDV), vrednost na km tira na postaji Ljubljana je ocenjena na 3,92 mio EUR brez ddv;  glej prilogo komponente 4</t>
  </si>
  <si>
    <t>Inštrument za povezovanje Evrope</t>
  </si>
  <si>
    <t>Metodologija temelji na primerih realiziranih investicij v polnilno infrastrukturo na območju RS, ki so bile podprte bodisi s spodbudami Eko sklada bodisi s spodbudami programa Instrumenta za povezovanje Evrope (CEF). Podatke so priskrbeli investitorji oz. so javno dostopni na spletnem omrežju (spletne strani podprtih projektov). Izveden je bil preračun povprečnih stroškov na enoto (1 polnilna postaja = 2 polnilni mesti).</t>
  </si>
  <si>
    <t>Interna analiza glede stroškov postavitve polnilnih postaj glede na zahtevane karakteristike, podatki o podprtih projektih postavitve polnilnih postaj v okviru spodbud Eko sklada in drugih primerljivih projektih, podprtih preko programa Instrument za povezovanje Evrope (CEF)</t>
  </si>
  <si>
    <t xml:space="preserve">podprti projekti e-polnilne infrastrukture Eko sklada, postavljena polnilna infrastruktura na avtocestnem križu
</t>
  </si>
  <si>
    <t>Novelacija Zakona o urejanju trga dela na področju zavarovanja za primer brezposelnosti z namenom  povečevanja delovne aktivnosti starejših in preprečevanja predčasnih odhodov s trga dela.</t>
  </si>
  <si>
    <t>Oddano javno naročilo za implementacijo rešitve zdravja na daljavo</t>
  </si>
  <si>
    <t>Podpisana pogodba z najugodnejšim ponudnikom rešitve zdravja na daljavo</t>
  </si>
  <si>
    <t>Dolgotrajnejši postopek javnega naročila zaradi tehnične zahtevnosti vsebine</t>
  </si>
  <si>
    <t>Podpisana pogodba objavljena na portalu javnih naročil</t>
  </si>
  <si>
    <t>Ministrstvo za zdravje bo za rešitev zdravja na daljavo pripravilo javno naročilo za izbor najugodnejšega ponudnika. Na portalu javnih naročil bo objavljena razpisna dokumentacija in v roku 30 dni po sklenitvi pogodbe z najugodnejšim ponudnikom, bo le-ta objavljena in javno dostopna. Postopek bo skladen z Zakonom o javnem naročanju, ki predpisuje obvezne elemente posameznega postopka. Glavne značilnosti javnega naročila: javno naročilo bo oddano ponudniku, ki ponudni najnižjo ceno ob izpolnjevanju pogojev in meril, določenih v razpisni dokumentaciji. Javno naročilo bo vsebovalo podatke o javnem naročanju, rok in način predložitve ponudbe, temeljna pravila, ugotavljanje sposobnosti, obrazec za oddajo ponudbe, vzorec pogodbe in druge prvine, skladno z zakonom o javnem naročanju. Preverjali bomo tudi ekonomski in finančni položaj oziroma sposobnost izvajalca.  Ustanovljena bo komislija, ki bo pripravila tehnične smernice in potrebno specifikacijo.</t>
  </si>
  <si>
    <t>Vzpostavitev centralnega PACS</t>
  </si>
  <si>
    <t>Evidenca, razvidna iz centralnega sistema PACS</t>
  </si>
  <si>
    <t>Tehnične težave pri zagotavljanju zadosti zmogljivih komunikacijskih povezav in posledično dostopnosti gradiva.</t>
  </si>
  <si>
    <t>Izpis seznama in centralnega PACS javnih zdravstvenih zavodov, ki imajo slikovno gradivo v sistemu</t>
  </si>
  <si>
    <t>Vsaj 10 % javnih zdravstvenih zavodov bo uporabljalo centralni PACS, kjer bodo shranjevali slikovno gradivo pacientov. Omogočena povezava za shranjevanje slikovnega gradiva izvajalcev zdravstvene dejavnosti vsaj 10 % javnih zdravstvenih zavodov.</t>
  </si>
  <si>
    <t>Število uporabnikov - zdravstvenih delavcev, vključenih v sistem zdravja na daljavo</t>
  </si>
  <si>
    <t xml:space="preserve">V letu 2023 zaključeno javno naročilo za  gradnjo infekcijske klinike z dodatnimi 107 ležišči za zdravljenje nalezljivih boleni. V letu 2023 bo na portalu javnih naročil objavljeno javno naročilo za izbor izvajalca za izvedbo gradbeno-obrtniških in inštalacijskih del (betoniranje, armiranje, ureditev kanalizacije, zidanje, izolacija, ometi, slikopleskarska dela, ureditev gradbišča, izvedba električnih in strojnih instalacij, izvedba inštalacij prezračevanja in klimatizacije). Postopek bo skladen z Zakonom o javnem naročanju, ki predpisuje obvezne elemente posameznega postopka. Gradnja bo energetsko učinkovita, skladna s PURES in dosegala bo skoraj nič energijsko stavbo. Hkrati bo  nevtralna z vidika blažitve in prilagoditve podnebnim spremembam, nevtralna bo z vidika trajnostne rabe ter varstva vodnih in morskih virov, prav tako ne bo imela vpliva na krožno gospodarstvo, z ukrepi bomo preprečevali nadzorovanje in onesnaževanje okolja ter strmeli k ohranjanju biotske raznovrstnosti. </t>
  </si>
  <si>
    <t xml:space="preserve">Zaključena gradbena dela ter hkrati Upravna enota Maribor izda uporabno dovoljenje. Infekcijska klinika Maribor  bo zgrajena ob upoštevanju načel trajnostne gradnje in načel gradnje energetsko učinkovitih stavb, ki temeljijo na izpolnjevanju pogojev Zakona o učinkoviti rabi energije (Uradni list RS, št. 158/20) ter podzakonskimi predpisi, ki izhajajo iz načel Direktive 2012/27/ES Evropskega parlamenta in Sveta z dne 25. oktobra 2012 o energetski učinkovitosti, Uredbe o zelenem javnem naročanju, Dolgoročne strategije energetske prenove stavb do leta 2050 in drugih relevantnih zakonodajnih okvirov.  Poleg določb Gradbenega Zakona bodo upoštevane tudi zahteve pripadajočih podzakonskih predpisov kot so predvsem: Pravilnik o učinkoviti rabi energije v stavbah, Uradni list RS, št. 52/10, Pravilnik o prezračevanju in klimatizaciji stavb, Uradni list RS, št. 42/02. Investicija pomeni vlaganje v skoraj nič energijsko stavbo oziroma bo imela zelo visoko energetsko učinkovitost. Gradnja bo energetsko učinkovita, skladna s PURES in dosegala bo skoraj nič energijsko stavbo. Hkrati bo  nevtralna z vidika blažitve in prilagoditve podnebnim spremembam, nevtralna bo z vidika trajnostne rabe ter varstva vodnih in morskih virov, prav tako ne bo imela vpliva na krožno gospodarstvo, z ukrepi bomo preprečevali nadzorovanje in onesnaževanje okolja ter strmeli k ohranjanju biotske raznovrstnosti. </t>
  </si>
  <si>
    <t>Pričetek veljavnosti podzakonskih aktov s področja dolgotrajne oskrbe</t>
  </si>
  <si>
    <t>Vse pravice in storitve v okviru integriranega sistema dolgotrajne oskrbe, predvidene z zakonom o dolgotrajni oskrbi, v celoti veljajo</t>
  </si>
  <si>
    <t>Pravice in storitve v okviru integriranega sistema dolgotrajne oskrbe, skladno z zakonom o dolgotrajni oskrbi, stopijo v veljavo.</t>
  </si>
  <si>
    <t>Priprava javnega razpisa (razpisne dokumentacije), vodenje postopka javnega razpisa, pregled dokumentacija,izbor izvajalcev</t>
  </si>
  <si>
    <t>Pričetek uporabe infekcijske klinike Ljubljana</t>
  </si>
  <si>
    <t>Pričetek uporabe infekcijske klinike Maribor</t>
  </si>
  <si>
    <t>Uveljavitev Zakona o oblikah alternativnih investicijskih skladov</t>
  </si>
  <si>
    <t>Objava Zakona o oblikah alternativnih investicijskih skladov v Uradnem listu RS</t>
  </si>
  <si>
    <t xml:space="preserve">Nov Zakon o oblikah alternativnih investicijskih skladov bo jasno definiral oblike investicijskih skladov, in sicer po zgledu Luksemburga. Dosedanja zakonska ureditev je zelo odprta in dopušča več možnih oblik alternativnih investicijskih skladov, s predlagano spremembo pa bodo možne tri oblike alternativnih investicijskih skladov, katerih ureditev bo prilagojena posebnostim posamezne oblike. Na ta način se bo povečala pravna varnost tako ponudnikov kot vlagateljev v alternativne investicijske sklade. Predlog Zakona o oblikah alternativnih investicijskih skladov bo definiral tri oblike alternativnih investicijskih skladov, in sicer: alternativni vzajemni sklad, ki je oblikovan kot ločeno premoženje, specialna komanditna družba in investicijska družba s stalnim kapitalom. Reforma bo sledila EU pravnemu okviru in priporočilom na področju kapitalskih trgov. </t>
  </si>
  <si>
    <t xml:space="preserve">Strategija bo vključevala ukrepe za doseganje aktivnega trga kapitala tudi s pojavljanjem na trgih znotraj evropske kapitalske unije; vzpostavitvijo kontaktnih točk na vseh svetovnih finančnih trgih z namenom povezovanja preko posrednikov, kar dodatno spodbuja digitalizacija; vzpostavitvijo učinkovitega sistema spletnega informiranja o FinTech in drugih inovacijah s področja finančnih storitev; prilagoditvijo obstoječih ukrepov, za katere se je v praksi izkazalo, da ne delujejo. </t>
  </si>
  <si>
    <t>Uveljavitev novele Zakona o spodbujanju investicij s ciljem spodbujanja zelenega prehoda</t>
  </si>
  <si>
    <t>S spremembo ZSInv poudarek ne bo več na ohranjanju in ustvarjanju delovnih mest, temveč na spodbujanju kapitalno intenzivnih investicij, to pomeni investicije v naprednejšo tehnologijo in v avtomatizacijo poslovnih procesov, kar bo dolgoročno omogočilo večjo produktivnost podjetij, konkurenčnosti, odpornosti in zeleni prehod (razogljičenja gospodarstva) za ohranitev delovnih mest z vključitvijo / dodajanjem štirih pogojev v obstoječo zakonsko strukturo.</t>
  </si>
  <si>
    <t>Podrobnejša opredelitev ugotavljanja izpolnjevanja pogojev ter podrobnejša opredelitev meril za ocenjevanje projektov</t>
  </si>
  <si>
    <t>Uveljavite sprememb Uredbe o pogojih in merilih (izvedbeni predpis Zakona o spodbujanju investicij)</t>
  </si>
  <si>
    <t>Podrobnejša opredelitev meril, npr.: energetska učinkovitost, snovna učinkovitost, dolgoročna vpetost investicije v regijo, stopnja tehnološke zahtevnosti investicije, dodana vrednost na zaposlenega, družbena odgovornost, vpliv investicije na okolje, prispevek investicije k prehodu v krožno gospodarstvo na osnovi naravnih virov, ki povzročajo nižje emisije toplogrednih plinov in omogočajo proizvodnjo z nižjim ogljičnim odtisom, umeščenost na razvrednoteno območje z ustrezno namensko rabo ali v obstoječo obrtno poslovno cono, učinki investicije na skladni regionalni razvoj, vpetost investicije v prostor in pozitiven vpliv na prostorski razvoj samoupravne lokalne skupnosti.</t>
  </si>
  <si>
    <t>Javna razpisa (Slovenski podjetniški sklad in Ministrstvo za gospodarski razvoj in tehnologijo) bosta vsebovala naslednje ključne pogoje:Merila za izbor projektov (investicij), ki se bodo izvajali na podlagi ZSRR-2 bodo vključevali, najmanj naslednja merila: namen in cilji investicije (npr. širitev, modernizacija, nov izdelek ali storitev); vpliv na okolje in trajnostna naravnanost investicijskega projekta (merilo zeleno, ki znaša najmanj 40% v celotni strukturi meril), zmanjševanje ogljičnega odtisa, večja energetska in snovna učinkovitost), lokacija investicije (pomembno z vidika regionalnega razvoja), stopnja tehnološke zahtevnosti investcije.</t>
  </si>
  <si>
    <t>V javna razpisa bodo vključeni pogoji, ki so navedeni pri Investiciji C in merila, ki bodo obvezno upoštevala kriterije glede digitalnega in zelenega, pri čemer bo utež merila glede zelenega predstavljala vsaj 40% v  celotni strukturi seštevka meril. Merila za izbor projektov (investicij), ki se bodo izvajali na podlagi ZSRR-2 bodo vključevali, najmanj naslednja merila: namen in cilji investicije (npr. širitev, modernizacija, nov izdelek ali storitev); vpliv na okolje in trajnostna naravnanost investicijskega projekta (merilo zeleno, ki znaša najmanj 40% v celotni strukturi meril), zmanjševanje ogljičnega odtisa, večja energetska in snovna učinkovitost), lokacija investicije (pomembno z vidika regionalnega razvoja), stopnja tehnološke zahtevnosti investcije. Podprtih bo predvidoma 300 MSP-jev.  Izbirna merila bodo v skladu s Tehničnimi smernicami za uporabo "načela, da se ne škoduje bistveno" 2021/C58/01, tudi za vse projekte, ki jih zajema sistem EU za trgovanje z emisijami, da se zagotovi, da podprte naprave dosežejo predvidene emisije toplogrednih plinov, ki so znatno pod referenčno vrednostjo, določeno za brezplačno dodelitev, kot je določeno v Izvedbeni uredbi Komisije (EU) 2021/447.</t>
  </si>
  <si>
    <t>Konkretne spremembe v Zakonu o spodbujanju investicij bodo: odpravljen bo pogoj ustvarjanja in ohranitve delovnih mest za dodelitev spodbude za investicije, katerih vrednosti investicije so:  med  1 mio EUR in 12 mio EUR v predelovalni dejavnosti / med 0,5 mio EUR in 3 mio EUR v storitveni dejavnosti / med 0,5 mio EUR in 2 mio EUR v razvojno-raziskovalni dejavnosti, in v smeri večjega poudarka na višji produktivnosti. Za namen zelenega prehoda se bodo predpisali naslednji pogoji: 1. Energetska učinkovitost proizvodnje (Pri investiciji v širitev zmogljivosti gospodarske družbe ali v bistveno spremembo v celotnem proizvodnem procesu gospodarske družbe, se mora poraba energije pri proizvodnji obstoječega proizvoda zmanjšati  vsaj za 10%. / Pri investiciji v vzpostavitev nove gospodarske družbe ali v diverzifikacijo proizvodnje gospodarske družbe v nove proizvode, ki niso bili predhodno proizvedeni v gospodarski družbi, mora biti iz investicijske dokumentacije razviden nakup novih strojev in opreme, ki mora biti skladna z najvišjimi energetskimi standardi oziroma se nanaša na najboljšo razpoložljivo tehnologijo.) 2. Okoljsko odgovorno ravnanje: Investitor ima strategijo oziroma akcijski načrt okoljskega odgovornega ravnanja. 3. Začetek izvajanja investicije: (Investicija se začne najkasneje v roku šest mesecev po podpisu pogodbe o sofinanciranju.) 4. Snovna učinkovitost proizvodnje: Pri investiciji v širitev zmogljivosti gospodarske družbe ali v bistveno spremembo v celotnem proizvodnem procesu gospodarske družbe, se mora poraba materialov/surovin pri proizvodnji obstoječega proizvoda zmanjšati  vsaj za 10%. Navedeni pogoji za podporo projektom bodo določeni v Zakonu o spodbujanju investicij in podrobneje opredeljeni v uredbi na podlagi Zakona o spodbujanju investicij, in sicer na način, da se pri pogojih energetske in snovne učinkovitosti določi minimalni prag 10% zmanjšanje porabe energije in materialov/surovin; doseganje višje energetske ali snovne učinkovitosti se točkuje z več točkami pri merilih, določenih v uredbi. Ob tem bodo izključene dejavnosti: 1) Naložbe, ki škodujejo ciljem blažitve podnebnih sprememb: - Naložbe v zvezi s fosilnimi gorivi (vključno z nadaljnjo uporabo), razen za toploto / moč na osnovi zemeljskega plina, ki je skladna s pogoji iz Priloge III smernic DNSH, -Dejavnosti, ki so vključene v sistem trgovanja s pravicami do emisije CO2 ali njegovih ekvivalentov, razen v kolikor so predvidene emisije bistveno nižje od relevantnih primerljivih vrednosti, določenih za brezplačno dodelitev. 2) Naložbe, ki škodujejo prehodu v krožno gospodarstvo:- Naložbe v objekte za odstranjevanje odpadkov na odlagališčih, v obrate za mehansko biološko obdelavo (MBT) in sežigalnice za obdelavo odpadkov, pri čemer ta izključitev ne velja za naložbe: obrate, namenjene izključno obdelavi nevarnih odpadkov, ki jih ni mogoče reciklirati / obstoječe obrate, kjer je naložba namenjena povečanju energetske učinkovitosti, zajemanju izpušnih plinov za skladiščenje ali uporabo ali predelavi materialov iz sežigalnega pepela, pod pogojem da take naložbe ne povzročijo povečanja zmogljivosti obratov za predelavo odpadkov ali podaljšanja življenjske dobe obrata / Dejavnosti, pri katerih lahko dolgotrajno odstranjevanje odpadkov dolgoročno škoduje okolju (npr. jedrski odpadki).</t>
  </si>
  <si>
    <t>Sklenitev pogodb na podlagi javnega razpisa Javne agencije za spodbujanje podjetništva, internacionalizacije, tujih investicij in tehnologij (pravna podlaga Zakon o spodbujanju investicij)</t>
  </si>
  <si>
    <t xml:space="preserve">Objava seznama podprtih projektov, ki prispevajo k zelenemu prehodu </t>
  </si>
  <si>
    <t>V javni razpis, na podlagi katerega bodo sklenjene pogodbe, bodo vključeni pogoji, ki naslavljajo zeleni prehod in izvedljivost projektov in so povezani z: 1. Zvišanjem energetske učinkovitostjo proizvodnje za najmanj 10%, 2. Okoljsko odgovornim ravnanjem, 3. Začetkom izvajanja investicije in 4. Zvišanjem snovne učinkovitosti proizvodnje za najmanj 10%. Izbirna merila bodo v skladu s Tehničnimi smernicami za uporabo "načela, da se ne škoduje bistveno" 2021/C58/01, tudi za vse projekte, ki jih zajema sistem EU za trgovanje z emisijami, da se zagotovi, da podprte naprave dosežejo predvidene emisije toplogrednih plinov, ki so znatno pod referenčno vrednostjo, določeno za brezplačno dodelitev, kot je določeno v Izvedbeni uredbi Komisije (EU) 2021/447.</t>
  </si>
  <si>
    <t xml:space="preserve">Število podjetij z zaključenimi projekti za dvig produktivnosti </t>
  </si>
  <si>
    <t>Gre za projekte, podprte na podlagi javnega razpisa na podlagi Zakona o spodbujanju investicij, kot izhaja iz vrstice 123. V javni razpis, na podlagi katerega bodo sklenjene pogodbe, bodo vključeni pogoji, ki naslavljajo zeleni prehod in izvedljivost projektov in so povezani z: 
1. Zvišanjem energetske učinkovitostjo proizvodnje za najmanj 10%
2. Okoljsko odgovornim ravnanjem
3. Začetkom izvajanja investicije
4. Zvišanjem snovne učinkovitosti proizvodnje za najmanj 10%. Izbirna merila bodo v skladu s Tehničnimi smernicami za uporabo "načela, da se ne škoduje bistveno" 2021/C58/01, tudi za vse projekte, ki jih zajema sistem EU za trgovanje z emisijami, da se zagotovi, da podprte naprave dosežejo predvidene emisije toplogrednih plinov, ki so znatno pod referenčno vrednostjo, določeno za brezplačno dodelitev, kot je določeno v Izvedbeni uredbi Komisije (EU) 2021/447.</t>
  </si>
  <si>
    <t>Število podprtih podjetij z zaključenimi projekti pomembnimi za regionalni razvoj/Number of enterprises with completed projects for regional development</t>
  </si>
  <si>
    <t>izpis iz baz Ministrstva za gospodarski razvoj in tehnologijo</t>
  </si>
  <si>
    <t>Sklenjene pogodbe na podlagi javnega razpisa za izbor Ekonomsko poslovne infrastrukture (EPI), ki bo vseboval naslednje ključne pogoje in merila; zemljišča morajo biti v lasti vlagatelja oziroma imeti pravico graditi, priložena pisma o nameri MSP za vstop v EPI, opredeljena mora biti v strateških dokumentih regije (regionalni razvojni program in podobno), stopnja specializacije EPI. Predvideno število podprtih projektov EPI je 14 in vzpostavitev pilotnega upravljanja cone. The projects will focus on the re-use of degraded sites, close to public transport and road connections.</t>
  </si>
  <si>
    <t>Zgrajena EPI in vključena podjetja v EPI. Cilj je podpreti investicje v inovativne ekosisteme EPI za specializacijo, ukvarjanje ekosistemov za podjetja z visoko dodano vrednostjo ter ustvarjanje industrijske simbioze in krožnih modelov ter razvojne transformacije degradiranih območij v EPI.  Podpora javnim investicjam v EPI namenjene MSPjem.  Oblikovane bodo strokovne podlage za upravljanje poslovnih con v javnem interesu , pripravljena študija (analiza poslovnih con in poslovnih subjektov, ki delujejo v conah)  in vzpostavljena IT platforma (spletna aplikacija sestavljena iz 3 modulov) za upravljanje EPI (ažuriranje podatkov o poslovnih conah, ažuriranje podatkov o subjektih, ki delujejo v EPI in modul za upravljanje EPI)  ter uvajanje pilotnega  projekta upravljanja, ki bo vključeval predstavitev poslovnega modela upravljanja EPI občinam, informiranje  podjetij v EPI, delavnice za upravljanje, vzpostavitev organizacijskih enot za upravljanje, pilotna izvedba v 3 regijah.</t>
  </si>
  <si>
    <t>Število zaključenih projektov Ekonomsko poslovne infrastrukture (EPI) in število izvedenih pilotov upravljanja ekonomsko-poslovne infrastrukture</t>
  </si>
  <si>
    <t>Prvi projekt ePolicist iz leta 2015. Prva osnovna postavitev zasebnega oblaka policijev letu 2018 in delna razširitev v letu 2020.</t>
  </si>
  <si>
    <t>Projekt ePolicist je bil sofinanciran iz kohezijskih EU sredstev iz evropskega socialnega sklada (ESS v finančnem okvirju 2007-2013).</t>
  </si>
  <si>
    <t>Začetek izdajanja nacionalne elektronske e-identitete, ki bo priznana tudi čezmejno in bo omogočila osnovne pogoje za elektronsko poslovanje. Pravna podlaga za izdajo e-identitete bo Zakon o elektronski identiteti in storitvah zaupanja ter spremenjeni Zakon o osebni izkazlnici (Zakon o spremembah in dopolnitvah zakona o osebni izkaznici -ZOIzk-1A), s katerim se vzpostavlja nova osebna izkaznica, ki bo vključevala tudi dve sredstvi e-identifikacije in kvalificirano potrdilo za e-podpis. Osebna izkaznica državljanu omogoča elektronsko identifikacijo in avtentikacijo za dostop do elektronskih storitev ter elektronsko podpisovanje skladno s predpisi, ki urejajo elektronsko identifikacijo in elektronski podpis.</t>
  </si>
  <si>
    <t>Izdane bodo prve nove e - osebne izkaznice, ki bodo hkrati tudi nosile e-identiteto državljana. Ta se bo uporabljala nacionalno in čezmejno v elektronskem poslovanju.
According to Electronic Identity and Trust Services Act and the amended Identity Card Act (Act amending the Identity Card Act -ZOIzk-1A) a new identity card will be implemented, and the system will be notified under eIDAS to be cross border compliant.</t>
  </si>
  <si>
    <t>Zapisnik o prevzemu - Uprava Republike Slovenije za informacijske ocarnost</t>
  </si>
  <si>
    <t>Uprava Republike Slovenije za informacijsko varnost</t>
  </si>
  <si>
    <t>At the end of the period the national SI-EuroQCI network will be established and  connected to the national networks of neighboring countries and with the constellation of dedicated satellites</t>
  </si>
  <si>
    <t>Kadrovske omejitve, več različnih deležnikov s svojimi  zahtevami, interoperabilnost z obstoječimi rešitvami</t>
  </si>
  <si>
    <t>Seznam registriranih  uporabnikov SI-PASS.</t>
  </si>
  <si>
    <t>Produkcijsko delovanje oziroma uporaba sistema/platforme e.Zakonodaja</t>
  </si>
  <si>
    <t xml:space="preserve">Platforma bo omogočila celovito digitalizacijo postopka priprave, sprejemanja in objave predpisov, rezultati tega postopka bodo na voljo javnosti. </t>
  </si>
  <si>
    <t>Spletna stran Službe vlade za zakonodajo</t>
  </si>
  <si>
    <t>Do Q4 2025 bo vzpostavljena enotna digitalna platforma za izvajanje posameznih aktivnosti znotraj normodajne dejavnosti, za vse državne organe, skupaj z možnostjo uporabe s strani nosilcev javnih pooblastil. Vez med digitalno platformo in zunanjimi deležniki in javnostjo bo predstavljal nadgrajeni državni pravno-zakonodajni  portal.</t>
  </si>
  <si>
    <t>Obvestilo Službe vlade za zakonodajo za organe državne uprave in sklep vlade glede uporabe sistema</t>
  </si>
  <si>
    <t>Število javnih uslužbencev, ki so zaključili usposabljanja s področja digitalnih kompetenc</t>
  </si>
  <si>
    <t xml:space="preserve">The objective is that 40.000 participants will complete a training for digital competences. In this number are also 1000 IT specialists (employed civil servants) who will complete a training for a specific IT skill. 
The planned topics will include data and information literacy, on-line communication and collaboration, digital content creation, security, digital skills for management, methods and techniques for decision support in the public administration,…
The planned topics for IT specialists will include AI, cybersecurity, internet of things, virtual reality, augmented reality, blockchain, process management, big data,.... 
The duration of the trainings is expected to be one day and will be held either live or online. 
The expected outcome is that attendees will identify opportunities for digital improvement of the public sector and its processes and that they will improve digital literacy and competences. </t>
  </si>
  <si>
    <t xml:space="preserve">težave pri izvedbi javnih naročil in tehnični implementaciji </t>
  </si>
  <si>
    <t xml:space="preserve">At least 8500 additional households with upgradeable broadband connections with very high capacity. 
Additional households will be situated in sparse and difficult terrain.  </t>
  </si>
  <si>
    <t>Do konca leta 2025 bo medsebojno povezana ključna prostorska in okoljska digitalna podatkovna infrastruktura.</t>
  </si>
  <si>
    <t>Evidence Ministrstva za okolje in prostor</t>
  </si>
  <si>
    <t>Pri tem cilju bodo povezovani ključni procesi in zbirke podatkov sistemov eProstor, eOkolje, eVode, eNarava. Vzpostavljena digitalna podatkovna infrastruktura bo zagotovila povezovanje procesov, podatkov in storitev ter dostop do digitalnih podatkov in storitev na področju prostora, okolja, nepremičnin, vode in narave. Služila bo kot podlaga za razvoj povezanih digitalnih storitev.</t>
  </si>
  <si>
    <t>Zaključno poročilo o namestitvah sistemov ter izpis iz informacijskih rešitev.</t>
  </si>
  <si>
    <t>228 osnovnošolskih in srednješolskih izobraževalnih zavodov kot tudi organizacij za izobraževanje odrasle bo povezanih z optičnimi povezavami nad 1Gb/s.
Od 381 zavodov, ki so bili prvotno predvideni za vzpostavitev optičnih povezav nad 1 Gb/s je velika večina osnovnih šol in njihovih podružnic, preostalo so srednje šole, dijaški domovi, glasbene šole, ljudske univerze.
Ocenjujemo, da bo 20 % šolajoče populacije od vseh izobraževalnih zavodih, dobilo optično povezavo 1 Gb/s. Pričakujemo, da bo od 228 zavodov znotraj NOO pokritih 90 % osnovnih šol (205), 6 % srednjih šol (13), 3 dijaški domovi (1 %) in 6 organizacij za izobraževanje odraslih (3 %). Če izhajamo iz povprečnega števila šolajočih na 228 izobraževalnih organizacijah, ki bodo dobile optično povezavo: 183,5 x 228, bo le-to dobilo 41.838 šolajočih
1. vse srednje šole, zavodi za otroke in mladostnike s posebnimi potrebami in dijaški domovi, ki so omenjene zgoraj,
2. vsaj 6 organizacije za izobraževanje odraslih z večjim številom šolajočih
3. osnovne šole po merilu število šolajočih, ne glede na to ali gre za matična šole ali podružnce (za lažje razumevanje med nami: preko 80 podružnic ima več šolajočih kot najmanjša matična šola)</t>
  </si>
  <si>
    <t>Število kulturnih institucij z delujočimi dinamičnimi e-storitvami</t>
  </si>
  <si>
    <t>Ministrstvo za gospodarski razvoj in tehnologijo, Ministrstvo za okolje in prostor, Služba vlade za razvoj in evropsko kohezijsko politiko, Ministrstvo za kmetijstvo, gozdarstvo in prehrano, Ministrstvo za infrastrukturo, Ministrstvo za izobraževanje, znanost in šport, Ministrstvo za javno upravo</t>
  </si>
  <si>
    <t>Ministrstvo za zdravje, Ministrstvo za delo, družino, socialne zadeve in enake možnosti, Ministrstvo za gospodarski razvoj in tehnologijo</t>
  </si>
  <si>
    <t>Kazalnik prikazuje fizično izvedbo posameznih izbranih invsticij in končno izplačilo sredstev. Na osnovi zaključenih projetov bodo zagotovljene dodatne zmogljivosti za industrijsko predelavo lesa, ki bo potekala na okolju prijazen način (uporaba principov krožnega gospodarstva - dvig snovne in energetske učinkovitosti, izraba odpadkov...) in sicer skladno z zavezami podanimi v postopku izbire projektov. Tudi pri izvajanju projektov se bo zagotovljala skladnost s tehničnimi navodili oz. z načelom, da se ne škoduje bistveno (2021 /C58 /01). Projekti bodo prispevali k hitrejšem prehodu v podnebno nevtralno družbo (večja raba izdelkov iz lesa, ki je naravni obnovljivi in podnebno nevtralni material).</t>
  </si>
  <si>
    <t>Sprejem Zakona o spremembah in dopolnitvah Stanovanjskega zakona  (SZ-1E)  v Državnem zboru RS, objava v Uradnem listu RS ter uveljavitev zakona. Z novim zakonom bo usklajena višina neprofitne najemnine, ki bo stanovanjskim skladom omogočala vzdržno delovanje ter postopno krepitev fonda javnih najemnih stanovanj, prilagojen bo sistem subvencioniranja najemnin, ki bo zagotavljala, da socialno ogroženi najemniki ne bodo prizadeti ob uskladitvi višine najemnine, omogočeno bo višje zadolževanje stanovanjskih skladov, za aktivacijo obstoječega, a nezasedenega stanovanjskega fonda pa bo vzpostavljeno izvajanje javnega najema stanovanj.</t>
  </si>
  <si>
    <t>Število zagotovljenih javnih najemnih stanovanj in najemnih oskrbovanih stanovanj s pridobljenim uporabnim dovoljenjem</t>
  </si>
  <si>
    <t>Število zagotovljenih javnih najemnih stanovanj (gradnja ali nakup) skladno s predlogi oz. ukrepi novele SZ-1E (upoštevanje vseh predvidenih virov, ne le NOO). Navaja se ključne cilje reforme  z vidika vsebinskih ciljev ter tudi finančne teže ukrepov. Pri tem bodo uporabljeni viri financiranja širše od sredstev SOO (lastna sredstva stanovanjskih skladov, zadolževanje skladov na trgu, idr.). S 60 mio EUR SOO bo zagotovljenih okvirno 480 stanovanjskih enot od skupaj 5000 enot. Ocena dodatnih 2000 stanovanj, ki  niso zajeta v navedeni mejnik 5000 enot  in ki bodo za namen oddaje upravičencem v podnajem po neprofitni najemnini začasno prevzeta v okviru izvajanja javnega najema stanovanj, izhaja iz gradiva novele zakona, ki javni najem stanovanja vzpostavlja, in predstavlja maksimalen predviden obseg za namen rezervacije zadostnih proračunskih sredstev za izvajanje javnega najema stanovanj. Gre za grobo oceno, katere izvedljivost je odvisna od številnih dejavnikov ter ne predstavlja pomembnejšega cilja oz. mejnika v okviru te komponente, prav tako pa za izvajanje javnega najema stanovanj ne bodo koriščena RRF sredstva.</t>
  </si>
  <si>
    <t>Število zgrajenih javnih najemnih stanovanj s pridobljenim uporabnim dovoljenjem ali odkupljenih že zgrajenih stanovanj z namenom rabe kot javna najemna stanovanja</t>
  </si>
  <si>
    <t>13,2 mio EUR je DDV, ki ga bodo za projekte izvedene s sredstvi SOO zagotovili upravičenci (stanovanjski skladi). Projekti, ki bodo izvedeni s sredstvi SOO predstavljajo manjši del investicij na reformi (480 stanovanjskih enot), v okviru katere bo zagotovljenih skupno 5000 stanovanjskih enot. Tudi finančno gledano bo preko SOO zagotovljenih 60 mio EUR, ki bodo predvidoma v finančnih konstrukcijah projektov predstavljali večino potrebnih virov. Sredstva za izvedbo preostalih 4520 stanovanjskih enot bodo stanovanjski skladi zagotovili iz lastnih virov in dodatnega zadolževanja.</t>
  </si>
  <si>
    <t>0,125 mio EUR/stanovanje</t>
  </si>
  <si>
    <t>podatki stanovanjskih skladov</t>
  </si>
  <si>
    <t xml:space="preserve">Okviri za povprečno investicijsko vrednost so bili dodatno utemeljeni na podlagi sledečih referenčnih projektov:
- Investicijski program za projekt Rakova Jelša II, JSS MOL 
- Predinvesticijska zasnova za projekt Jesihov Štradon, JSS MOL 
- Investicijski program za projekt Pod Pekrsko gorco - faza 1, SSRS 
- Investicijski program za projekt Pod Pekrsko gorco - faza 2, SSRS 
- Predinvesticijska zasnova za projekt Ob Savi, Kranj, SSRS 
</t>
  </si>
  <si>
    <t xml:space="preserve">Do Q2/2026 bo prenovljenih 41 programov na področju poklicnega in strokovnega izobraževanja(od tega bo prenovljenih 50 % oz. 16 višješolskih študijskih programov in 30% oz. 25 programov srednjega poklicnega in strokovnega izobraževanja)  za lažji prehod v tehnološko napredna okolja ter boljšo izrabo možnosti odprtega dela kurikula. 
</t>
  </si>
  <si>
    <t>Pri ocenjeni vrednosti smo izhajali iz preteklih primerljivih projektov v okviru EKP (opredeljena v stolpcu W) v vrednosti 2,877 mio EUR). Ker se ne bodo izvajale vse aktivnosti, znaša ocenjena vrednost reforme  2,744 mio EUR. 
Pri vzpostavitvi digitalno podprtih učnih mest pa smo ocenili, da bodo aktivnosti zahtevale obseg sredstev v višini 600.000 EUR. Izhajali smo  iz primerljivega projekta »Vključevanje uporabe informacijsko-komunikacijske tehnologije v visokošolskem pedagoškem procesu v letih 2016-2020, ki pa je zajemal več aktivnost kot pa pričujoč projekt v reformnem delu.</t>
  </si>
  <si>
    <t>Sofinanciranje ključnih skupnih nalog za podporo uvajanju novih izobraževalnih programov v srednjem poklicnem in strokovnem izobraževanju v letih 2008-2010 (1.090.014,82 EUR) ter  EKP 2007-2013: Podpora kakovosti in prepoznavnosti poklicnega in strokovnega izobraževanja (leto 2008) in EKP 2004-2006: Posodabljanje in razvijanje programov izobraževanja in usposabljanja v poklicnem izobraževanju iz leta 2006 (Priloga 14), kjer je znesek posodabljanj in razvijanja izobraževalnih programov znašal 210.058.689,39 SIT, kar je ekvivalentno 876.559,38 EUR (ob upoštevanju valutne zamenjave 1 EUR je 239,64 SIT)  in EKP 2014-2020: Vključevanje uporabe informacijsko-komunikacijske tehnologije v visokošolskem pedagoškem procesu v letih 2016-2020 ter okvirnih vrednosti GZS (Referenčni cenik storitev združenja za informatiko in telekomunikacije za storitve s področja IKT (https://www.gzs.si/pripone/oei31701d19151a511a9550a.pdf)), na podlagi metodologije MJU pa smo ocenili stroške dela ter stroške nakupa opreme.</t>
  </si>
  <si>
    <r>
      <t xml:space="preserve">EKP 2007-2013: Sofinanciranje ključnih skupnih nalog za podporo uvajanju novih izobraževalnih programov v srednjem poklicnem in strokovnem izobraževanju v letih 2008-2010  (priloga 1) (1.090.014,82 EUR) ter 
EKP 2007-2013: Podpora kakovosti in prepoznavnosti poklicnega in strokovnega izobraževanja (leto 2008), cilj katerega je bilo krepiti priznavanje različnih oblik izobraževanja in učenja, krepiti sodelovanje s socialnimi partnerji na vseh ravneh itd. (priloga 2) (811.000 EUR), EKP 2014-2020 Vključevanje uporabe informacijsko-komunikacijske tehnologije v visokošolskem pedagoškem procesu v letih 2016-2020«  (2.000.000 EUR) in Prenova poklicnega izobraževanja 2016-2021 (1.706.127,43) </t>
    </r>
    <r>
      <rPr>
        <sz val="11"/>
        <color theme="9" tint="-0.499984740745262"/>
        <rFont val="Calibri"/>
        <family val="2"/>
        <scheme val="minor"/>
      </rPr>
      <t>(Priloga 17 in 18)</t>
    </r>
    <r>
      <rPr>
        <sz val="11"/>
        <color rgb="FF006100"/>
        <rFont val="Calibri"/>
        <family val="2"/>
        <charset val="238"/>
        <scheme val="minor"/>
      </rPr>
      <t xml:space="preserve"> EKP 2004-2006: Posodabljanje in razvijanje programov izobraževanja in usposabljanja v poklicnem izobraževanju iz leta 2006 (Priloga 14), kjer je znesek posodabljanj in razvijanja izobraževalnih programov znašal 210.058.689,39 SIT.
</t>
    </r>
  </si>
  <si>
    <t xml:space="preserve">Ocena stroškov temelji na zgodovinskih in trenutno veljavnih podatkih priprave oz. nadgradnje učnih načrtov. V okviru projekta Posodobitev kurikularnega procesa na OŠ in gimnazijah (https://www.zrss.si/projektiess/default.asp?pr=7&amp;iz=a1), v okviru katerega so bili med drugim pripravljeni prenovljeni ali novi učni načrti in je potekal od leta 2010 do 2014, financiran pa je bil v enem delu s sredstvi evropske kohezijske politike, je bilo za navedene aktivnosti namenjenih okvirno 780.000 EUR. Glede na strokovno oceno, da je obseg prenove kurikula za vrtce,  učnih načrtov na OŠ in SŠ, katalogov znanj, ter vseh v okviru reforme predvidenih aktivnosti zaradi izvedbe analiz posameznih področij ter umeščanja večjega obsega kompetenc v bistveno večje število programskih dokumentov smo strošek ocenili na 3.987.000 EUR. Ocena stroškov za reformo finančne pismenosti na področju izobraževanja odraslih temelji na zgodovinskih podatkih vsebinsko primerljivega projekta: Strokovna podpora področju pridobivanja temeljnih kompetenc 2016-2022 (https://pismenost.acs.si/projekti/ess-6/vec-o-projektu/), katerega cilja sta bila tudi: razvoj strokovnih gradiv in programov ter pristopov v inovativnih učnih okoljih (razvoj programa za digitalno pismenost odraslih) in razvoj novih pristopov in strokovna podpora izvajalcem. V okviru projekta smo za aktivnosti vezane na razvoj programov namenili okvirno 1.263.550,00 EUR. Ker bo predmetna reforma potekala krajše časovno obdobje strokovno ocenjujemo, da bi za razvoj javnoveljavnih izobraževalnih programov za odrasle, po katerih se ne pridobi javnoveljavna izobrazba in razvoj novih in posodobitev neformalnih izobraževalnih programov za odrasle s področja finančne pismenosti, potrebovali 473.000 EUR. Skupaj strošek ocenjujemo na 4.460.000 EUR (42.540.000 EUR brez ddv). </t>
  </si>
  <si>
    <t>S sklepi o izboru izbrani projekti za izvedbo znanstveno- raziskovalnih inovacijskih projektov za razvoj nizkoogljične družbe, gospodarstva, odpornosti in prilagajanje podnebnim spremembam</t>
  </si>
  <si>
    <t xml:space="preserve">Na podlagi javnega razpisa bosta v skladu s ciljem, namenom, pogoji in merili izbrana 2 projekta raziskovalno, razvojne in inovacijske projektov TRL 3-6 z osredotočenjem na nizkoogljično gospodarstvo, odpornost in prilagajanje podnebnim spremembam. V okviru izbora projektov se bo podprlo konzorcije za izvedbo raziskovalno-razvojnih projektov javnih raziskovalnih organizacij in gospodarstva, ki bodo združevali znanja in kompetence za razvoj novih produktov, storitev in procesov ter za uporabo novih tehnologij (okvirno 4 podjetja ter 3 javne raziskovalne organizacije). V okviru dveh projektov bodo morali projekti izkazovati neposredni prispevek in vpliv na razvoj nizkogoljične družbe, gospodarstva, odpornosti ter prilagajanju podnebnim spremembam. Projekti bodo izkazovali: koncentracijo znanja in kompetenc, znanstveno in tehnološko odličnost, tržni potencial v globalnih mrežah in verigah vrednosti, zavezo in sposobnost vlaganja lastnih sredstev in trajnost projektov (tudi po obdobju sofinanciranja). Podprti programi bodo spodbujali konzorcijske partnerje k vključevanju v globalne verige vrednosti oz. znanja in s tem k internacionalizaciji slovenskega gospodarstva in raziskovalne sfere ter h krepitvi podpornega okolja za inovacijsko razvojne procese. V okviru projektov se bo podrlo izvajanje raziskovalno-razvojnih projektov; industrijskih raziskav (TRL 3-4) in eksperimentalnega razvoja (TRL 5-6), usmerjenih v raziskave in razvoj novih tehnoloških rešitev ter novih produktov, storitev in procesov. Projekta bosta trajala 4 leta, višina financiranja bo do 5 mio EUR, pri čemer se bo javne raziskovalne organizacije financiralo v višini 100% upravičenih stroškov, podjetja pa v skladu s pravili državnih pomoči oziroma GBER Uredbo (v odvisnosti od velikosti podjetja in glede na vrsto raziskave, med 25% in 80%). Vsi projekti bodo morali biti skladni z namenom in cilji javnih razpisov, imeti zaprto finančno konstrukcijo, biti  skladni s pravili državnih pomoči, prav tako bodo prijavitelji morali izkazovati ustrezno sposobnost za izvedbo projektov. Ostali natančnejši pogoji za sofinanciranje bodo definirani na ravni javnega razpisa.
 Mejnik je postavljen na izvedbo postopka izbire projektov, ki bodo izpolnjevali namen in pogoje, ter v sklopu meril dosegli dovolj visoko število točk za sofinanciranje. O izboru bo s strani izvajalske agencije izdan sklep o dodelitvi sredstev, na podlagi katerega bodo podpisane pogodbe za sofinanciranje izvajanja raziskovalno, razvojnih in inovacijskih projektov. Rezultati raziskovalno- razvojnih in inovacijskih procesov bodo z vidika vpliva na okolje tehnološko nevtralni na ravni njihove aplikacije (lahko se jih bo apliciralo v okviru dostopnih tehnologij, vključno z nizko učinkovitimi tehnologijami), prav tako se bo izključilo raziskovalno- inovacijske dejavnosti, ki se nanašajo na ti. rjave R&amp;I elemente, kot so premog, nafta, zemeljski plin, ki ga ne pokriva Annex III DNSH Tehničnih usmeritev, modri in sivi vodik, sežigalnice in odlagališča).
</t>
  </si>
  <si>
    <t>Spletne strani Javne agencije za raziskovalno dejavnost RS / Izbor števila projektov se bo dokazovalo z izdanim in objavljenim sklepom o dodelitvi podpore projektom v skladu z namenom, pogoji in merili javnega razpisa. Na podlagi sklepa bodo podpisane pogodbe o sofinanciranju in sledilo bo izvajanje projektov. Sklep izda izvajalska institucija.</t>
  </si>
  <si>
    <t xml:space="preserve">Objavljen sklep o izboru na spletnih straneh ARRS, in sicer na: https://www.arrs.si/sl/  </t>
  </si>
  <si>
    <t>S sklepi izbrani projekt za izvedbo znanstveno- raziskovalnih inovacijskih projektov na področju digitalizacije in digitalne transformacije</t>
  </si>
  <si>
    <t>S sklepi o izboru izbrani  raziskovalno-inovacijski projekti na področju krožnega gospodarstva</t>
  </si>
  <si>
    <t>pletne strani SPIRIT / Izbor števila projektov se bo dokazovalo s izdanim in objavljenim sklepom o dodelitvi podpore projektom v skladu z namenom, pogoji in merili javnega razpisa. Na podlagi sklepa bodo podpisane pogodbe o sofinanciranju in sledilo bo izvajanje projektov. Sklep izda izvajalska institucija.</t>
  </si>
  <si>
    <t>Javna agencija za spodbujanje podjetništva, internacionalizacije, tujih investicij in tehnologije (SPIRIT)</t>
  </si>
  <si>
    <t>Na podlagi javnega razpisa bosta v skladu s ciljem, namenom, pogoji in merili izbrana 2 projekta raziskovalno, razvojne in inovacijske projektov TRL 3-6 povezane z digitalnimi tehnologijami (vključno z raziskovalnimi centri odličnosti, industrijskimi raziskavami, eksperimentalnim razvojem, študijami izvedljivosti, pridobivanjem osnovnih ali neopredmetenih sredstev za dejavnosti, povezane z R&amp;I). V okviru izbora projektov se bo podprlo konzorcije za izvedbo raziskovalno-razvojnih projektov javnih raziskovalnih organizacij in gospodarstva, ki bodo združevali znanja in kompetence za razvoj novih produktov, storitev in procesov ter za uporabo novih tehnologij (okvirno 4 podjetja ter 3 javne raziskovalne organizacije). V okviru dveh projektov bodo morali projekti izkazovati neposredni prispevek k razvoju digitalizacije in digitalne transformacije. Projekti bodo izkazovali: koncentracijo znanja in kompetenc, znanstveno in tehnološko odličnost, tržni potencial v globalnih mrežah in verigah vrednosti, zavezo in sposobnost vlaganja lastnih sredstev in trajnost projektov (tudi po obdobju sofinanciranja). Podprti programi bodo spodbujali konzorcijske partnerje k vključevanju v globalne verige vrednosti oz. znanja in s tem k internacionalizaciji slovenskega gospodarstva in raziskovalne sfere ter h krepitvi podpornega okolja za inovacijsko razvojne procese. V okviru projektov se bo podrlo izvajanje raziskovalno-razvojnih projektov; industrijskih raziskav (TRL 3-4) in eksperimentalnega razvoja (TRL 5-6), usmerjenih v raziskave in razvoj novih tehnoloških rešitev ter novih produktov, storitev in procesov. Projekta bosta trajala 4 leta, višina financiranja bo do 5 mio EUR, pri čemer se bo javne raziskovalne organizacije financiralo v višini 100% upravičenih stroškov, podjetja pa v skladu s pravili državnih pomoči oziroma GBER Uredbo (v odvisnosti od velikosti podjetja in glede na vrsto raziskave, med 25% in 80%). Vsi projekti bodo morali biti skladni z namenom in cilji javnih razpisov, imeti zaprto finančno konstrukcijo, biti  skladni s pravili državnih pomoči, prav tako bodo prijavitelji morali izkazovati ustrezno sposobnost za izvedbo projektov. Ostali natančnejši pogoji za sofinanciranje bodo definirani na ravni javnega razpisa. Mejnik je postavljen na izvedbo postopka izbire projektov, ki bodo izpolnjevali namen in pogoje, ter v sklopu meril dosegli dovolj visoko število točk za sofinanciranje. O izboru bo s strani izvajalske agencije izdan sklep o dodelitvi sredstev, na podlagi katerega bodo podpisane pogodbe za sofinanciranje izvajanja raziskovalno, razvojnih in inovacijskih projektov. Rezultati raziskovalno- razvojnih in inovacijskih procesov bodo z vidika vpliva na okolje tehnološko nevtralni na ravni njihove aplikacije (lahko se jih bo apliciralo v okviru dostopnih tehnologij, vključno z nizko učinkovitimi tehnologijami), prav tako se bo izključilo raziskovalno- inovacijske dejavnosti, ki se nanašajo na ti. rjave R&amp;I elemente, kot so premog, nafta, zemeljski plin, ki ga ne pokriva Annex III DNSH Tehničnih usmeritev, modri in sivi vodik, sežigalnice in odlagališča).</t>
  </si>
  <si>
    <t>Na podlagi javnega razpisa bo v okviru dveh odpiranj podprtih najmanj 95 projektov raziskovalnih in inovacijskih procesov, prenos tehnologije in sodelovanje med podjetji, ki bodo osredotočeni na krožno gospodarstvo. Ključna merila za izbor projektov bodo sposobnost upravičenca, tehnološka odličnost, inovativnost in tržni potencial projekta, terminski plan in finančna konstrukcija projekta, vpliv na okolje in prispevek k prehodu v krožno gospodarstvo. Pri izboru se bo zahtevalo pregledno razčlenitev proračuna projekta z jasnim prikazom lastnega in zunanjega financiranja. Finančna konstrukcija projekta bo morala biti skladna z dejavnostmi projekta in dodeljenimi sredstvi. V okviru projektov se bo podrlo izvajanje raziskovalno-razvojnih in inovacijskih projektov novih tehnoloških rešitev ter novih produktov, storitev in procesov. Projekti bodo trajali do 3 leta, skupna višina financiranja bo 45 mio EUR, zgornja omejitev sofinanciranja na projekt bo 500.000 EUR, pri čemer bo sofinanciranje v skladu s pravili državnih pomoči in GBER Uredbo (v odvisnosti od velikosti podjetja in glede na vrsto raziskave in sicer med 25% in 50%). Vsi projekti bodo morali biti skladni z namenom in cilji javnih razpisov, imeti zaprto finančno konstrukcijo, biti  skladni s pravili državnih pomoči, prav tako bodo prijavitelji morali izkazovati ustrezno sposobnost za izvedbo projektov. Ostali pogoji za sofinanciranje bodo definirani na ravni javnega razpisa. Mejnik je postavljen na izvedbo postopka izbire projektov, ki bodo izpolnjevali namen in pogoje, ter v sklopu meril dosegli dovolj visoko število točk za sofinanciranje. O izboru bo s strani izvajalske agencije izdan sklep o dodelitvi sredstev, na podlagi katerega bodo podpisane pogodbe za sofinanciranje izvajanja raziskovalno, razvojnih in inovacijskih projektov. Rezultati raziskovalno- razvojnih in inovacijskih procesov bodo z vidika vpliva na okolje tehnološko nevtralni na ravni njihove aplikacije (lahko se jih bo apliciralo v okviru dostopnih tehnologij, vključno z nizko učinkovitimi tehnologijami), prav tako se bo izključilo raziskovalno- inovacijske dejavnosti, ki se nanašajo na ti. rjave R&amp;I elemente, kot so premog, nafta, zemeljski plin, ki ga ne pokriva Annex III DNSH Tehničnih usmeritev, modri in sivi vodik, sežigalnice in odlagališča).</t>
  </si>
  <si>
    <t>Objavljen sklep o izboru na spletnih straneh SPIRIT in sicer na: https://www.spiritslovenia.si/razpisi</t>
  </si>
  <si>
    <t>Uspešno zaključeni raziskovalno- inovacijski projekti za razvoj nizkoogljične družbe, gospodarstva, odpornosti in prilagajanje podnebnim spremembam</t>
  </si>
  <si>
    <t>Uspešno zaključeni raziskovalno- inovacijski projektia področju digitalizacije in digitalne transformacije</t>
  </si>
  <si>
    <t>Uspešno zaključeni raziskovalno- inovacijski projekti na področju krožnega gospodarstva</t>
  </si>
  <si>
    <t>Informacijski sistem ARRS / Podatki upravičencev o zaključnih poročilih bodo na razpolago v informacijskih sistemih ARRS</t>
  </si>
  <si>
    <t>Informacijska baza SPIRIT / Podatki upravičencev o zaključnih poročilih bodo na razpolago v informacijski bazi SPIRIT</t>
  </si>
  <si>
    <t>Cilj je uspešno izvesti 2 raziskovalno, razvojna in inovacijska projekta TRL 3-6. Pri tem bodo ključna poročila o zaključku projektov, ki bodo pokazatelj uspešnosti oziroma doseganja rezultatov na področju krepitve sodelovanja med RO in gospodarstvom, s poudarkom na razvoju nizkogoljične družbe, gospodarstva, odpornosti ter prilagajanju podnebnim spremembam na področju financiranja raziskovalno, razvojnih in inovacijskih projektov. Pogoji sofinanciranja in drugi finančni vidiki so opredeljeni v okviru izbora projektov.</t>
  </si>
  <si>
    <t xml:space="preserve">Poročila o zaključku projektov v informacijskem sistemu za poročanje ARRS in sicer na: https://eobrazci.arrs.si/eobrazcilogin/login.aspx </t>
  </si>
  <si>
    <t>Cilj je uspešno izvesti 2 raziskovalno, razvojna in inovacijska projekta TRL 3-6. Pri tem bodo ključna poročila o zaključku projektov, ki bodo pokazatelj uspešnosti oziroma doseganja rezultatov na področju krepitve sodelovanja med RO in gospodarstvom, s poudarkom na digitalizaciji ter digitalni transformacijina področju financiranja raziskovalno, razvojnih in inovacijskih projektov. Pogoji sofinanciranja in drugi finančni vidiki so opredeljeni v okviru izbora projektov.</t>
  </si>
  <si>
    <t>Cilj je uspešno izvesti vsaj 95 raziskovalno, razvojnih in inovacijskih projektov RRI MOST (TRL 6-8). Pri tem bodo ključna poročila o zaključku projektov, ki bodo pokazatelj uspešnosti oziroma doseganja rezultatov na področju krepitve sodelovanja med RO in gospodarstvom, s poudarkom na zelenem prehodu na področju financiranja raziskovalno, razvojnih in inovacijskih projektov. Pogoji sofinanciranja in drugi finančni vidiki so opredeljeni v okviru izbora projektov.</t>
  </si>
  <si>
    <t>Poročila o zaključku projektov v informacijski bazi izvajalske agencije SPIRIT za razpise</t>
  </si>
  <si>
    <t xml:space="preserve">S sklepi o izboru izbrani projekti investicij v RRI demonstracijske in pilotne programe na področju krožnega gospodarstva </t>
  </si>
  <si>
    <t>Uspešno zaključeni projekti investicij v RRI demonstracijske in pilotne programe na področju krožnega gospodarstva</t>
  </si>
  <si>
    <t>Na podlagi javnega razpisa bodo v skladu s ciljem, namenom, pogoji in merili izbrani projekti investicij v RRI demonstracijske in pilotne projekte s fokusom na raziskovalne in inovacijske procese, prenos tehnologije in sodelovanje med podjetji, ki bodo osredotočeni na krožno gospodarstvo.  Mejnik je postavljen na izvedbo izbire projektov, ki bodo izpolnjevali namen in pogoje (tudi DNSH), ter v sklopu meril dosegli dovolj visoko število točk za sofinanciranje. Ključna merila za izbor projektov bodo sposobnost upravičenca, tehnološka odličnost, inovativnost in tržni potencial projekta, terminski plan in finančna konstrukcija projekta, vpliv na okolje in prispevek k prehodu v krožno gospodarstvo. Pri izboru se bo zahtevalo pregledno razčlenitev proračuna projekta z jasnim prikazom lastnega in zunanjega financiranja. Finančna konstrukcija projekta bo morala biti skladna z dejavnostmi projekta in dodeljenimi sredstvi. V okviru projektov se bo podrlo izvajanje raziskovalno-razvojnih in inovacijskih projektov novih tehnoloških rešitev ter novih produktov, storitev in procesov. O izboru bo s strani izvajalske agencije izdan sklep o dodelitvi sredstev, na podlagi katerega bodo podpisane pogodbe za sofinanciranje izvajanja projektov. Projekti bodo trajali do 3 leta, skupna višina financiranja bo 30 mio EUR, zgornja omejitev sofinanciranja na projekt bo do 1 mio EUR, pri čemer bo sofinanciranje v skladu s pravili državnih pomoči in GBER Uredbo (v odvisnosti od velikosti podjetja in glede na vrsto raziskave in sicer med 25% in 50%). Vsi projekti bodo morali biti skladni z namenom in cilji javnih razpisov, imeti zaprto finančno konstrukcijo, biti  skladni s pravili državnih pomoči, prav tako bodo prijavitelji morali izkazovati ustrezno sposobnost za izvedbo projektov. Ostali pogoji za sofinanciranje bodo definirani na ravni javnega razpisa. Mejnik je postavljen na izvedbo postopka izbire projektov, ki bodo izpolnjevali namen in pogoje, ter v sklopu meril dosegli dovolj visoko število točk za sofinanciranje. O izboru bo s strani izvajalske agencije izdan sklep o dodelitvi sredstev, na podlagi katerega bodo podpisane pogodbe za sofinanciranje izvajanja raziskovalno, razvojnih in inovacijskih projektov. Rezultati raziskovalno- razvojnih in inovacijskih procesov bodo z vidika vpliva na okolje tehnološko nevtralni na ravni njihove aplikacije (lahko se jih bo apliciralo v okviru dostopnih tehnologij, vključno z nizko učinkovitimi tehnologijami), prav tako se bo izključilo raziskovalno- inovacijske dejavnosti, ki se nanašajo na ti. rjave R&amp;I elemente, kot so premog, nafta, zemeljski plin, ki ga ne pokriva Annex III DNSH Tehničnih usmeritev, modri in sivi vodik, sežigalnice in odlagališča).</t>
  </si>
  <si>
    <t>Cilj je uspešno izvesti vsaj 30 projektov investicij v RRI demonstracijske in pilotne projekte s poudarkom na zelenem prehodu. Pri tem bodo ključna poročila o zaključku projektov, ki bodo pokazatelj uspešnosti oziroma doseganja rezultatov na področju osredotočenosti na razvoj in delovanje rešitev za krožno gospodarstvo, ter krepitve sodelovanja med RO in gospodarstvom. Pogoji sofinanciranja in drugi finančni vidiki so opredeljeni v okviru izbora projektov.</t>
  </si>
  <si>
    <t xml:space="preserve">Predlagani indikator meri pričetek vzpostavitve delovanja inštituta za izvajanje raziskovalno-razvojnih dejavnosti na področju hrane. Z ureditvijo objekta bomo pridobili novovzpostavljeno razvojno-raziskovalno infrastrukturo na področju hrane.  </t>
  </si>
  <si>
    <t>Sofinanciranje  znanstveno- raziskovalnih inovacijskih projektov za razvoj nizkoogljične družbe, gospodarstva, odpornosti in prilagajanje podnebnim spremembam (TRL 3-6): Vrednost programov izhaja iz primerljivih raziskovalno- inovacijskih programov TRL 3-6, ki so se financirali iz sredstev EKP 2014-2020. Sofinanciralo se bo istovrstne stroške kot pri raziskovalno-razvojnih programih TRL 3-6, ki so se financirali iz sredstev EKP 2014-2020, pri čemer se bo med stroški upoštevalo tudi vodenje in koordinacijo. Prav tako bodo primerljivi podatki števila in strukture konzorcijskih partnerjev.  Vključeni bodo stroški dela, ki bodo izraženi v urni postavki, kot je določena na nacionalni ravni (metodologija ARRS) in na podlagi cene ekvivalenta polne zaposlitve na leto, pri čemer se bo za osnovo vzelo podatke za plače in prispevke delodajalca, preračunane na vrednost ure raziskovalcev in strokovno-tehničnega osebja; upoštevali se bodo raziskovalci in strokovno tehnično osebje z najmanj 10% prerazporeditvijo za delo na projektih,  pavšal posrednih stroškov v višini 25% vseh neposrednih stroškov v skladu z metodologijo Obzorje 2020 oziroma Obzorje Evropa ter stroški zunanjih izvajalcev v omejeni višini do 20% upravičenih stroškov. Sofinanciralo se bo 4 projekte, ki bodo trajali 4 leta.  Vrednost 1 FTE znaša 33.000 EUR. Višina sofinanciranja bo 5 mio EUR/program.  Izvedenih bo okvirno 600 FTE, na 1 mio EUR vloženih sredstev bo izvedenih okvirno 30 FTE, kar izhaja iz primerljivih podatkov že izvedenih programov TRL 3-6, ki so se financirali iz sredstev evropske kohezijske politike 2014-2020. Primerljivi programi niso vključevali DDV, saj je bil neupravičen strošek. Skupaj se bo sofinanciralo 4 programe TRL- 3-6 v skupni višini 20 mio EUR.</t>
  </si>
  <si>
    <t xml:space="preserve">ofinanciranje  znanstveno- raziskovalnih inovacijskih projektov za razvoj nizkoogljične družbe, gospodarstva, odpornosti in prilagajanje podnebnim spremembam (TRL 3-6): Izračun vrednosti standardnega stroška na enoto dela bo izhajal iz nacionalne metodologije Javne Agencije za raziskovalno dejavnost RS..  V izračun FTE so vključeni vsi stroški, poleg stroškov dela tudi pavšal posrednih stroškov (25% vseh neposrednih stroškov, razen stroškov storitev in tretjih strank) ter stroški zunanjih izvajalcev (največ 20%). Izračuni izhajajo iz ocene realizacije  raziskovalno- razvojnih programov TRL 3-6 (povprečje števila FTE in vrednosti FTE), ki so v prilogi. Gre za podobne sodelovalne projekte med JRO in gospodarstvom.  zaposlitve za posamezno leto, objavljena na spletni strani ARRS  https://www.arrs.si/sl/progproj/cena/cena-20-1.asp. Odstotek za stroške zunanjih storitev je določen na podlagi predhodnega javnega razpisa https://www.uradni-list.si/glasilo-uradni-list-rs/vsebina/2016000600004/javni-razpis-za-rri-v-verigah-in-mrezah-vrednosti-ob-121016. </t>
  </si>
  <si>
    <t>Sofinanciranje raziskovalno inovacijskih programov za digitalizacijo in digitalno transformacijo– TRL (3-6): Vrednost programov izhaja iz primerljivih raziskovalno- inovacijskih programov TRL 3-6, ki so se financirali iz sredstev EKP 2014-2020. Sofinanciralo se bo istovrstne stroške kot pri raziskovalno-razvojnih programih TRL 3-6, ki so se financirali iz sredstev EKP 2014-2020, pri čemer se bo med stroški upoštevalo tudi vodenje in koordinacijo. Prav tako bodo primerljivi podatki števila in strukture konzorcijskih partnerjev.  Vključeni bodo stroški dela, ki bodo izraženi v urni postavki, kot je določena na nacionalni ravni (metodologija ARRS) in na podlagi cene ekvivalenta polne zaposlitve na leto, pri čemer se bo za osnovo vzelo podatke za plače in prispevke delodajalca, preračunane na vrednost ure raziskovalcev in strokovno-tehničnega osebja; upoštevali se bodo raziskovalci in strokovno tehnično osebje z najmanj 10% prerazporeditvijo za delo na projektih,  pavšal posrednih stroškov v višini 25% vseh neposrednih stroškov v skladu z metodologijo Obzorje 2020 oziroma Obzorje Evropa ter stroški zunanjih izvajalcev v omejeni višini do 20% upravičenih stroškov. Sofinanciralo se bo 4 projekte, ki bodo trajali 4 leta.  Vrednost 1 FTE znaša 33.000 EUR. Višina sofinanciranja bo 5 mio EUR/program.  Izvedenih bo okvirno 600 FTE, na 1 mio EUR vloženih sredstev bo izvedenih okvirno 30 FTE, kar izhaja iz primerljivih podatkov že izvedenih programov TRL 3-6, ki so se financirali iz sredstev evropske kohezijske politike 2014-2020. Primerljivi programi niso vključevali DDV, saj je bil neupravičen strošek. Skupaj se bo sofinanciralo 4 programe TRL- 3-6 v skupni višini 20 mio EUR.</t>
  </si>
  <si>
    <t xml:space="preserve">Sofinanciranje raziskovalno- inovacijskih projektov za digitalizacijo in digitalno transformacijo TRL 3-6: Izračun vrednosti standardnega stroška na enoto dela bo izhajal iz nacionalne metodologije Javne Agencije za raziskovalno dejavnost RS..  V izračun FTE so vključeni vsi stroški, poleg stroškov dela tudi pavšal posrednih stroškov (25% vseh neposrednih stroškov, razen stroškov storitev in tretjih strank) ter stroški zunanjih izvajalcev (največ 20%). Izračuni izhajajo iz ocene realizacije  raziskovalno- razvojnih programov TRL 3-6 (povprečje števila FTE in vrednosti FTE), ki so v prilogi. Gre za podobne sodelovalne projekte med JRO in gospodarstvom.  zaposlitve za posamezno leto, objavljena na spletni strani ARRS  https://www.arrs.si/sl/progproj/cena/cena-20-1.asp. Odstotek za stroške zunanjih storitev je določen na podlagi predhodnega javnega razpisa https://www.uradni-list.si/glasilo-uradni-list-rs/vsebina/2016000600004/javni-razpis-za-rri-v-verigah-in-mrezah-vrednosti-ob-121016. 
</t>
  </si>
  <si>
    <t>Sofinanciranje raziskovalno inovacijskih programov za krožno gospodarstvo – TRL (6-8): Vrednost programov izhaja iz primerljivih RRI javnih razpisov, ki so se financirali iz sredstev EKP 2014-2020. Sofinanciralo se bo istovrstne stroške, ki so se financirali iz sredstev EKP 2014-2020. Sofinanciralo se bo upravičene stroške: Stroški osebja (raziskovalci, strokovni in tehnični sodelavci), Stroški storitev zunanjih izvajalcev: stroški pogodbenih raziskav, ki so bile kupljene od zunanjih izvajalcev po običajnih tržnih pogojih ter stroški svetovalnih in drugih ustreznih storitev, uporabljenih izključno za RRI projekt, Investicije v neopredmetena sredstva: stroški znanja in patentov, ki so bili kupljeni ali je bilo zanje pridobljeno licenčno dovoljenje od zunanjih virov po običajnih tržnih pogojih, uporabljenih izključno za RRI projekt, Stroški nakupa in/ali amortizacije raziskovalno, razvojne opreme, Posredni stroški v okviru dodatnih režijskih stroškov in drugih stroškov poslovanja, vključno s stroški materiala, zalog in podobnih izdelkov, ki so nastali kot posledica izvajanja RRI projekta. Uveljavljajo se v obliki pavšalnega financiranja s pavšalno stopnjo v višini do 15 % upravičenih neposrednih stroškov plač in povračil v zvezi z delom za osebje, ki dela na RRI projektu. Sofinanciralo se bo okvirno 95 raziskovalno razvojnih projektov v podjetjih, ki bodo trajali 1-3 leta (do max 500.000 EUR/projekt) v skupni višini 45 mio EUR. Izračun je pripravljen na podlagi dosedanjih izkušenj spodbud RRI projektov v podjetjih in konzorcijih, pri katerih je bila povprečnavišina sofinanciranja 380.000 EUR na projekt.</t>
  </si>
  <si>
    <t xml:space="preserve">
Sofinanciranje raziskovalno- inovacijskih projektov za krožno gospodarstvo TRL 6-8:  Standardna lestvica stroška na enoto predstavlja strošek dela na ravni ure (Smernice o poenostavljenih možnostih obračunavanja stroškov za evropske strukturne in investicijske sklade (skladi ESI), Uredba o normativih in standardih za določanje sredstev za izvajanje raziskovalne dejavnosti, financirane iz Proračuna Republike Slovenije (Uradni list RS, št. 103/11, 56/12, 15/14 in 103/15), izračun cene ekvivalenta polne zaposlitve Javne agencije za raziskovalno dejavnost Republike Slovenije. Posredni stroški so v obliki pavšalnega financiranja s pavšalno stopnjo v višini do 15 % upravičenih neposrednih stroškov plač in povračil v zvezi z delom za osebje, ki dela na RRI projektu.
</t>
  </si>
  <si>
    <t>Sofinanciranje investicij RRI v demonstracijske in pilotne projekte na področju krožnega gospodarstva - Planirana vrednost programa izhaja iz izkušenj preteklih primerljivih RRI programov spodbud za demonstracijske in pilotne projekte, ki so se financirali iz sredstev EKP 2014-2020. Sofinanciranje projektov bo v skladu s pravili EU in državnih pomoči za raziskave in razvoj (v okviru GBER potrjenih shem) ob upoštevanju velikosti podjetij prijaviteljev in partnerjev na projektih. Večji del raziskovalno razvojnih projektov bo zasebni vložek gospodarstva v raziskave in razvoj. Sofinanciralo se bo upravičene stroške raziskovalno-razvojnih projektov, ki so se financirali tudi iz sredstev EKP 2014-2020: Stroški osebja (raziskovalci, strokovni in tehnični sodelavci), kjer se za uveljavljanje upravičenih stroškov uporablja Standardna lestvica stroška na enoto, stroški storitev zunanjih izvajalcev: stroški pogodbenih raziskav, ki so bile kupljene od zunanjih izvajalcev po običajnih tržnih pogojih ter stroški svetovalnih in drugih ustreznih storitev za RRI projekt,  Investicije v neopredmetena sredstva: stroški znanja in patentov, ki so bili kupljeni ali je bilo zanje pridobljeno licenčno dovoljenje od zunanjih virov po običajnih tržnih pogojih, uporabljenih izključno za RRI projekt, stroški investicije v opredmetena osnovna sredstva za postavitev demonstracije rešitev raziskav in razvoja ter Posredne stroški v okviru dodatnih režijskih stroškov in drugih stroškov poslovanja, vključno s stroški materiala, zalog in podobnih izdelkov, v obliki pavšalnega financiranja s pavšalno stopnjo v višini do 15 % upravičenih neposrednih stroškov plač in povračil v zvezi z delom za osebje, ki dela na RRI projektu. Sofinanciralo se bo okvirno 40 RRI demonstracijskih in pilotnih projektov(do max 1.000.000 EUR/projekt). Izračun je pripravljen na podlagi dosedanjih izkušenj spodbud RRI demonstracijskih projektov v podjetjih in konzorcijih, pri katerih je bila povprečnavišina sofinanciranja 820.000 EUR na projekt.</t>
  </si>
  <si>
    <t>Pridobitev analitičnih podatkov o učinkih turizma in turističnih tokovih v okviru nadgradnje  Zelene sheme slovenskega turizma kot podlage za trajnostno preoblikovanje slovenskega turizma</t>
  </si>
  <si>
    <t>Nadgradnja Zelene sheme slovenskega turizma bo potekala v dveh sklopih: (1) implementacija analitičnega orodja za merjenje učinkov turizma v vodilnih turističnih destinacijah in (2) merjenje turističnih tokov v vodilnih turističnih destinacijah.</t>
  </si>
  <si>
    <t>spletna platforma</t>
  </si>
  <si>
    <t xml:space="preserve">
Zelena shema slovenskega turizma se nadgradi: (1) z implementacijo sodobnega digitalnega analitičnega orodja za merjenje učinkov turizma v vseh vodilnih destinacijah slovenskega turizma z namenom trajnostnega preoblikovanja turizma na nacionalnem nivoju. Prvi korak za trajnostno preoblikovanje predstavlja dobra, digitalno podprta analitična podlaga širokega spektra področij, ki imajo vpliv na turizem in posledično na okolje. (2) Vzpostavi se  spletni informacijski sistem za analizo in napovedovanje turističnih tokov na podlagi različnih virov podatkov z uporabo metod strojnega učenja za določitev nosilnih kapacitet vodilnih destinacij in za geografsko porazdeljen razvoj trajnostnega turizma.</t>
  </si>
  <si>
    <t>Zamiki pri postopkih javnih naročil, ovire pri pridobivanju izhodiščnih podatkov (s strani komunalnih podjetji, elektrodistributerji, prevozniki ipd.)</t>
  </si>
  <si>
    <t>izpis poročil iz spletne platforme</t>
  </si>
  <si>
    <t>Ministrstvo za gospodarski razvoj in tehnologijo, Slovenska turistična organizacija, vodilne turistične destinacije</t>
  </si>
  <si>
    <t>Sprejem Uredbe o razvojnih spodbudah za turizem, ki bo vključevala ključne pogoje in merila za dodelitev sredstev upravičencem s področja turizma in bo predstavljala pravno podlago tudi za dodelitev sredstev v okviru NOO. Uredba bo vključevala tudi pogoje s področja trajnosti, kot npr. energetska izkaznica vsaj razreda B, pridobitev vsaj enega mednarodnega okoljskega znaka, za novogradnje potreba po primarni energiji za vsaj 20 % nižja od zahteve za skoraj ničenergijske stavbe</t>
  </si>
  <si>
    <r>
      <t>Podpisane pogodbe za projekte trajnostnega razvoja slovenske nastanitvene turistične ponudbe</t>
    </r>
    <r>
      <rPr>
        <strike/>
        <sz val="11"/>
        <color rgb="FFFF0000"/>
        <rFont val="Calibri"/>
        <family val="2"/>
        <charset val="238"/>
        <scheme val="minor"/>
      </rPr>
      <t/>
    </r>
  </si>
  <si>
    <t>Sklenjene pogodbe o sofinanciranju obnov kulturnih spomenikov v lasti občin</t>
  </si>
  <si>
    <t xml:space="preserve">MGRT, STO (priprava Stategije trajnostnega razvoja slovenskega turizma, Strategije digitalne transformacije slovenskega turizma in priprave master planov) </t>
  </si>
  <si>
    <t xml:space="preserve">Za nadgradnjo Zelene sheme slovenskega turizma je bila pripravljena analiza tržnih cen oz. uporabljeni podatki o primerljivih projektih. Za master plane smo uporabili podatke iz izvedenega postopka javnega naročila, ki je bil zaradi epidemije COVID-19 prekinjen. </t>
  </si>
  <si>
    <t>Spletne strani so navedene pri obrazložitvi stroškov. Za stroške dela so upoštevani stroški dela zaposlenih na STO.</t>
  </si>
  <si>
    <t xml:space="preserve">Metodologija temelji na primerljivi investiciji v oblačne infrastrukture za podoben tip zahtevanih podatkov in obseg dela projektnega tima. strošek opredelitve IT arhitekture, 1.920.000 EUR, Strošek vzpostavitve in vzdrževanja hibridnega oblaka, Strošek razvoja in aplikacije storitve zajema strošek razvoja in strošek usposabljanja za uporabo aplikacije cca 480.000 EUR. Strošek »helpdeska« za uporabo hibridnega oblaka: 100.000 (metodologija povzeta po  prijavi na CEF – Telekom za EBSI vozlišče ter v skladu s cenikom GZS za stroške dela)  </t>
  </si>
  <si>
    <t>Opredeljeni bodo postopki in merila za sodelovanje prijaviteljev/podjetij v okviru postopkov inovativnega javnega naročanja. Prav tako bodo identificirani inovativni pristopi (kot npr. sekvenčni izbor) v inovativno javno naročanje. Smernice za inovativno javno naročanje bodo opredelile postopke izbora: od identifikacije potreb po inovativnih rešitvah, do opredelitve področij za aplikacijo teh rešitev v okviru konkretnega izziva oziroma področja, načina izbora: na tem mestu bomo sledili praksi predkomercialnega naročanja - pre-commercial procurement - časovnico in število iteracij z nadgradnjami rešitev v okviru izbranih predlogov projektov).</t>
  </si>
  <si>
    <t>Model upravljanja za podporo proizvajalcem električne energije iz OVE  pri dostopu do trga in izmenjavo energije z industrijskimi porabniki</t>
  </si>
  <si>
    <t>Sprejet Akcijski načrt za vzpostavitev modela upravljanja za proizvajalce električne energije iz OVE (sprejme ga Vlada RS)</t>
  </si>
  <si>
    <t>Model upravljanja za energetsko učinkovitost v podjetjih (Q2/2022), ki ga bo v okviru Akcijskega načrta sprejela Vlada RS, bo omogočil vključevanje v digitalno platformo (borzo/tržnico) proizvajalcem električne energije iz OVE skozi uporabo digitalnih tehnologij, s ciljem izboljšanja učinkovitosti ponudbe OVE in boljšega dostopa do trga za te proizvajalce – najmanj 30 podjetij (industrijskih porabnikov) s pridobljeno e-energetsko izkaznico. Upravljalski model bo predstavljal osnovo za opredelitev standarda uporabe digitalne infrastrukture za energetsko učinkovite proizvodne procese v podjetjih</t>
  </si>
  <si>
    <t xml:space="preserve">Povečan obseg implementacije priporočil iz energetskih pregledov za najmanj 10% </t>
  </si>
  <si>
    <t>Podjetja bodo na podlagi e-energetske izkaznice spremljala in evidentirala izpolnjevanje priporočil iz energetskih pregledov v podjetjih na podlagi predhodno opredeljenih kategorij (vzpostavitev energetskega managementa ali imenovanje osebe za spremljanje izvajanja priporočil, obseg prihrankov električne energije zaradi uvedenih izboljšav, ...)</t>
  </si>
  <si>
    <t xml:space="preserve">pomanjkanje sredstev za izvedbo vseh aktivnosti </t>
  </si>
  <si>
    <t>evidenca Ministrstva za gospodarski razvoj in tehnologijo</t>
  </si>
  <si>
    <t>Na podlagi preteklih izkušenj izvajanja podobnih aktivnosti v okviru EKP 2014-20.
Mesečna subvencija za zaposlitev = 6.600.000 EUR; skupni strošek za subvencije = 27.360.000 EUR
Izvedbo promocijskih aktivnosti za  osveščanje javnosti in promocijske aktivnosti za delodajalce in mlade = 105.000 EUR
Izvedba evalvacije učinkovitosti projekta = 85.000 EUR
SKUPAJ 27.550.000 EUR izvajalca za izvedbo evalvacije učinkovitosti projekta. Pri določitvi višine subvencije se je izhajalo iz minimalne plače v primerjavi s študentskim delom, strošek za plačilo premije za dodatno pokojninsko zavarovanje s strani delodajalca v višini maksimalne mesečne olajšave, dodatek za mentorstvo izračunan na podlagi kolektivne pogodbe za javni sektor in  nadomestilo za čas odsotnosti z dela zaradi usposabljanja ali izobraževanja, v višini povprečne cene ure zaposlenega, izračunano na podlagi povprečne plače v RS. Pri oceni stroškov izvedbe promocijskih aktivnosti so bili upoštevani historični podatki izvedbe primerljivih projektov tj. projekta Trajno zaposlovanje mladih. Pri stroških zunanjega izvajalca za izvedbo evalvacije je bil upoštevana cena izvedbe vsebinsko istovrstne storitve.</t>
  </si>
  <si>
    <t xml:space="preserve">Izračuni MDDSZ. Metodologija je bila opredeljena z upoštevanjem preteklih projektov ( pri izvajanju operacije Neformalno izobraževanje in usposabljanje zaposlenih v višini 6,26 mio EUR), podatkov SURS, enostavnejšega pregleda trga. </t>
  </si>
  <si>
    <t>Dokončana komunalna ureditev, dokončana izgradnja kletne etaže stavbe.
Dokončana gradnja ostalih etaž stavbe,  Izvedba GOI del
Izvedba zunanje in krajinske ureditve
Izvedba zunanje in krajinske ureditve
Zaključek gradnje, primopredaja objekta. 
Pridobitev uporabnega dovoljenja.
Končni obračun izvedenih gradenj.</t>
  </si>
  <si>
    <t>Poročilo - preverjanje na terenu</t>
  </si>
  <si>
    <t>časovni zamik pri izvedbi</t>
  </si>
  <si>
    <t>Na podlagi Chapeau teksta, ki zajema opis verige vrednosti se bodo izbrala podjetja, ki lahko sodelujejo na posameznem področju v verigi vrednosti v integriranem projektu</t>
  </si>
  <si>
    <t>Storitve se bodo identificirale skozi Early adopters program, ki bo izveden skladno z usmeritvami iz Digital europe programa. Prav tako se bodo identificirale nove storitve, ki jih bo mogoče testirati na EBSI</t>
  </si>
  <si>
    <t>Testno delujoč hibridni oblak, ki zagotavlja infrastrukturo in osnovne storitve</t>
  </si>
  <si>
    <t>Investicija bo omogočila naslednje koristi: 
- lažji dostop podjetij z uporabo digitalne identitete do javnih storitev, še posebej v smeri poenostavljenih sistemskih procesov pri izvajanju programskih instrumentov (poenostavljeno kandidiranje na razpise, obravnava vlog, sledenje in spremljanje izvajanja in stroškov, verifikacije verodostojnosti izdatkov ipd), 
- administrativna razbremenitev podjetij in zmanjšanje birokratskih ovir, kar bo vplivalo na pravočasno izvedbo programskih dokumentov in EU in drugih virov financiranja, 
- administrativna razbremenitev zaposlenih, ki delajo na področjih teh programov in EU financiranja v javnem sektorju, 
- povečanje digitalnih kapacitet in znanja vseh oseb, udeleženih v procesih implementacije in posledično učinkovita raba virov (predvsem človeških in materialnih, slednje zlasti tudi na način, da bo omogočen dostop tudi lokalnim skupnostim za nadaljnjo realizacijo koncepta pametnih mest in skupnosti, ki bo realiziran skozi sredstva kohezijske politike), dodatna znanja pa bodo pridobljena tudi skozi vključenost v izvajanje čezmejnih projektov, še posebej s področja podatkovnih in blockchain infrastruktur
- krepitev transparentnosti, preglednosti, enakega dostopa in enakih možnosti, ob hkratnem ohranjanju visokih ravni varnosti pri obravnavi podatkov v skladu z zakonodajo.</t>
  </si>
  <si>
    <t>Sklep o izbiri izvajalcev</t>
  </si>
  <si>
    <t>Površina novo zgrajenih izobraževalnih institucij, ki bodo sledila cilju izgradnje energetsko visoko učinkovitih stavb s potrebo po primarni energiji, ki je vsaj 20% nižja od zahteve za skoraj nič-energijsko stavbo</t>
  </si>
  <si>
    <t>Površina novo zgrajenih izobraževalnih institucij, ki bodo sledila cilju izgradnje energetsko visoko učinkovitih stavb s potrebo po primarni energiji, ki je vsaj 20% nižja od zahteve za skoraj nič-energijsko stavbo (povratna sredstva)</t>
  </si>
  <si>
    <t>m2</t>
  </si>
  <si>
    <t>Število strokovnih in vodstvenih delavcev, ki so zaključili usposabljanje oz. izobraževanje na področju digitalnih kompetenc in kompetenc za trajnostni razvoj</t>
  </si>
  <si>
    <t>Od šolskega leta 2022/23 do šolskega leta 2023/24 bosta izvedena 2. kroga usposabljanj strokovnih in vodstvenih delavcev v vzgoji in izobraževanju za krepitev digitalnih kompetenc, kompetenc za trajnostni razvoj ter finančno pismenost. Zagotovljena bosta tudi didaktična podpora in svetovanje ter vzpostavljena e-skupnost.
Usposabljanj se bo do Q2/2024 udeležilo vsaj 9.500 strokovnih in vodstvenih delavcev. Od predvidenih 13 izobraževalnih dni bo 11 dni namenjenih digitalnim kompetencam (zajeta bodo tudi temeljna področja RIN, vključno z umetno inteligenco), 1 dan kompetencam za trajnostni razvoj in 1 dan za finančno pismenost. Podrobnejša časovnica se nahaja v načrtu za okrevanje in odpornost</t>
  </si>
  <si>
    <t>Od šolskega leta 2022/23 do šolskega leta 2025/26 bodo izvedeni 4 krog usposabljanj strokovnih in vodstvenih delavcev v vzgoji in izobraževanju za krepitev digitalnih kompetenc, kompetenc za trajnostni razvoj ter finančno pismenost. Zagotovljena bosta tudi didaktična podpora in svetovanje ter vzpostavljena e-skupnost.
Usposabljanj se bo do Q2/2026 udeležilo vsaj 20.00 strokovnih in vodstvenih delavcev. Od predvidenih 13 izobraževalnih dni bo 11 dni namenjenih digitalnim kompetencam (zajeta bodo tudi temeljna področja RIN, vključno z umetno inteligenco), 1 dan kompetencam za trajnostni razvoj in 1 dan za finančno pismenost. Podrobnejša časovnica se nahaja v načrtu za okrevanje in odpornost.</t>
  </si>
  <si>
    <t>Baza Ministrstva za okolje in prostor</t>
  </si>
  <si>
    <t>Povprečna vrednost  I za zavarovanje enega ogroženega prebivalca je 13.966 EUR</t>
  </si>
  <si>
    <t>Pretekli projekti Ministrstva za okolje in prostor</t>
  </si>
  <si>
    <t>Uveljavljen program in pripravljene podlage za pospešitev načrtovanja in izvajanja ukrepov, ki bodo na lokalni, regionalni in državni ravni prispevali k preprečevanju posledic poplav in plazov, ki bo spodbujal "nature based solution" ukrepe..</t>
  </si>
  <si>
    <t>Trenutno veljavni načrt je bil sprejet, vendar brez zaprte finančne fonstrukcije za izvedbo potrebnih investicij ocenjenih na cca. 600 mio EUR. Z  novim načrtom ter predvidenimi viri iz NOO se bodo ukrepi lahko začeli intenzivno uresničevati ter s tem dejanko prispevati k zmanjševanju poplavne ogroženosti. Načrt bo v skladu s Prilogo II Delegirane uredbe Komisije o taksonomiji spodbujal predvsem "nature based solution" ukrepe..</t>
  </si>
  <si>
    <t>25 podpisanih sporazumov z občinami, ki bodo prednostno podpirali "nature based solution" ukrepe in zeleno infrastukturo. V sporazumih bo določeno, da se projekti izvajajo v skladu z pravnim redom EU in okoljskimi predpisi in z prilogami Delegirane uredbe Komisije (C(2021)2800/3) in Uredbo o taksonomiji (2020/852).</t>
  </si>
  <si>
    <t>Javno povabilo občinam na katerih so OPVP. Projekti bodo morali biti zastavljeni tako da ne bodo poslabšali stanja vodnih teles in biodiverzitete (razen če bo prišlo za preoblikovanje vodnih teles), kjer je tehnično izvedljivo bodo izvedeni negradbeni ukrepi poplavne varnosti, suhi zadrževalniki bodo spodbudili večnamensko rabo prostora. Projekti morajo imeti pripravljeno projektno in investicijsko dokumentacijo, da so izvedljivi v časovnih rokih načrta za okrevanje in odpornost Izbor projektov bo potekal po principu FIFO.</t>
  </si>
  <si>
    <t>Območja, ki imajo ogroženo območje plazov</t>
  </si>
  <si>
    <t>Prebivalci, ki imajo koristi od projektov sanacije plazov</t>
  </si>
  <si>
    <t>Cilj predstavlja število saniranih območij, ki jih ogrožajo zemljski plazovi.</t>
  </si>
  <si>
    <t>Pozitivni učinki izvedbe projektov se bodo odrazili tudi št. prebivalcev in na drugih uporabnikih tega prostora in infrastrukture (kmetijstvo in gospodarjenje z  gozdovi, turizem, domača obrt in produkti iz lesa)</t>
  </si>
  <si>
    <t>Pozitivni učinki izvedbe projektov se bodo odrazili tudi na drugih uporabnikih tega prostora in infrastrukture (kmetijstvo in gospodarjenje z  gozdovi, turizem, domača obrt in produkti iz lesa)</t>
  </si>
  <si>
    <t>Poročilo Ministrstva za okolje in prostor</t>
  </si>
  <si>
    <t>Prebivalci, ki imajo koristi od projektov protipoplavne zaščite</t>
  </si>
  <si>
    <t>Cilj predstavlja število prebivalcev na območju, kjer se izvajajo sanacije plazov. Gre za investicije v sanacijo plazov, ki bodo prispevale k koristim prebivalcev</t>
  </si>
  <si>
    <t>Cilj predstavlja število prebivalcev na območju, kjer se izvajajo protipoplavni projekti. Investicije v poplavno zaščito katere  bodo prispevale k koristim prebivalcev.</t>
  </si>
  <si>
    <t>Ocenjujemo, da vlagamo cca 10 mio EUR za 2000 prebivalcev</t>
  </si>
  <si>
    <t>Projekti bodo morali biti zastavljeni tako da ne bodo poslabšali stanja vodnih teles in biodiverzitete (razen če bo prišlo za preoblikovanje vodnih teles), kjer je tehnično izvedljivo bodo izvedeni negradbeni ukrepi. Projekti morajo imeti pripravljeno projektno in investicijsko dokumentacijo, da so izvedljivi v časovnih rokih NOO. Prednost bodo imeli projekti na območjih, kjer je ogrožena pomembna infrastruktura. Izbor projektov bo potekal po principu FIFO.</t>
  </si>
  <si>
    <t>Sprejem zakona v Državnem zboru</t>
  </si>
  <si>
    <t>Potrjeni projekti v okoljsko infrastrukturo na področju obveznih občinskih gospodarskih javnih služb varstva okolja - odvajanje in čiščenje komunalne odpadne vode.</t>
  </si>
  <si>
    <t>Število zaključenih projektov  odvajanja in čiščenja komunalne odpadne vode skladnih s kriteriji energetske učinkovitosti iz razpisnih pogojev, ki bodo pridobili nepovratna sredststva</t>
  </si>
  <si>
    <t>15 podpisanih pogodb z občinami za projekte. Objavljen javni razpis, ki bo odprt za občine. Projekti bodo morali naslavljati rekonstrukcijo obstoječih sistemov za povečanje energetske učinkovitosti in zmanjšanja porabe električne enregije za vsaj 10% in ciljem ukrepa, da ima novo zgrajeni sistem neto nič porabe energije. Izbor projektov bo potekal po principu FIFO. Občine morajo imeti zagotovljena lastna sredstva za zaprtje finančne konstrukcije projekta (DDV).</t>
  </si>
  <si>
    <t>Število projektov odobrenih za sofinanciranje iz sredstev RRF v skladu s kriteriji: Projekti bodo morali naslavljati rekonstrukcijo obstoječih sistemov za povečanje energetske učinkovitosti in zmanjšanja porabe električne enregije za vsaj 10% in ciljem ukrepa, da ima novo zgrajeni sistem neto nič porabe energije. Izbor projektov bo potekal po principu FIFO. Občine morajo imeti zagotovljena lastna sredstva za zaprtje finančne konstrukcije projekta (DDV)..</t>
  </si>
  <si>
    <t>Potrjeni projekti v okoljsko infrastrukturo na področju obveznih občinskih gospodarskih javnih služb varstva okolja - odvajanje in čiščenje komunalne odpadne vode povratni viri.</t>
  </si>
  <si>
    <t>Podpisane pogodbe z občinami za povratne vire izvajanje posamezne investicije</t>
  </si>
  <si>
    <t>15 podpisanih pogodb z občinami za projekte. Objavljen javni razpis, ki bo odprt za občine. Projekti bodo morali naslavljati rekonstrukcijo obstoječih sistemov za povečanje energetske učinkovitosti in zmanjšanja porabe električne enregije za vsaj 10% in s ciljem ukrepa, da ima novo zgrajeni sistem povprečno porabo energije manjšo ali enako 0,5kWh ali ILI manjši ali enak 1,5. Izbor projektov bo potekal po principu FIFO. Občine morajo imeti zagotovljena lastna sredstva za zaprtje finančne konstrukcije projekta (DDV).</t>
  </si>
  <si>
    <t>Število projektov odobrenih za sofinanciranje iz sredstev RRF v skladu s kriteriji: Projekti bodo morali naslavljati rekonstrukcijo obstoječih sistemov za povečanje energetske učinkovitosti in zmanjšanja porabe električne enregije za vsaj 10% in s ciljem ukrepa, da ima novo zgrajeni sistem povprečno porabo energije manjšo ali enako 0,5kWh ali ILI manjši ali enak 1,5. Izbor projektov bo potekal po principu FIFO. Občine morajo imeti zagotovljena lastna sredstva za zaprtje finančne konstrukcije projekta (DDV)..</t>
  </si>
  <si>
    <t>Potrjeni projekti v okoljsko infrastrukturo na področju obveznih občinskih gospodarskih javnih služb varstva okolja - oskrba s pitno vodo.</t>
  </si>
  <si>
    <t>Potrjeni projekti v okoljsko infrastrukturo na področju obveznih občinskih gospodarskih javnih služb varstva okolja - oskrba s pitno vodo povratni viri.</t>
  </si>
  <si>
    <t>Sprejet načrt širokopasovnih omrežij do leta 2025 s strani Vlade RS</t>
  </si>
  <si>
    <t>Sprejeti načrt bo opredelil: 1. potrebo po zagotoviti ustreznih širokopasovnih omrežij v Sloveniji do leta 2025, skladno z evropskimi cilji, 2. nacionalni načrt za izgradnjo 5G infrastrukture, 3. potrebne spremembe pravnih podlag na področju elektronskih komunikacij, 4. področje radiofrekvenčnega spektra v Sloveniji, 5. potrebne ukrepe za doseganje ciljev, 6. Ključni kazalniki uspešnosti, da bodo postavljeni cilji doseženi v zastavljenih rokih</t>
  </si>
  <si>
    <t>Okrepitev zmogljivosti vladnega CERT in Uprave Republike Slovenije za informacijsko varnost</t>
  </si>
  <si>
    <t>Prevzemni zapisniki in dobavnice, izpis iz portfelja informacijskih rešitev, izpis popolnjenosti kadrovske sistemizacije.</t>
  </si>
  <si>
    <t>Na koncu obdobja bo zagotovljeno izvajanje globalnih varnostnih storitev skupaj z namestitivijo varnostne opreme v osrednji informacijski infrastrukturi z dodatnimi varnostnimi strokovnjaki na Direktoratu za informatiko, Ministrstvo za javno upravo. Vzpostavljeno bo nacionalni certifikacijski organ za kibernetsko varnost, delujoča platforma ISAC (Information Sharing and Analisys Center) in delujoča platforma za priglasitev varnostnih incidentov v Upravi Republike Slovenije za informacijsko varnost.</t>
  </si>
  <si>
    <t>Ministrstvo za javno upravo in Uprava Republike Slovenije za informacijsko varnost</t>
  </si>
  <si>
    <t>Poročilo o delu Ministrstva za javno upravo in Uprave Republike Slovenije za informacijsko varnost</t>
  </si>
  <si>
    <t>Poročilo o delu Uprave Republike Slovenije za informacijsko varnost</t>
  </si>
  <si>
    <t>Vzpostavitev nacionalnega SI-EuroQCI omrežja</t>
  </si>
  <si>
    <t>Neuspeh pri prijavi na DEP ali CEF-2 razpis, neznanke pri uvajanju novih tehnologij, pomanjkanje strokovnjakov na področju</t>
  </si>
  <si>
    <t>Pričetek delovanja Nacionalnega inštituta za hrano (področje za raziskave in razvoj na področju hrane)</t>
  </si>
  <si>
    <t>Začetek delovanja Nacionalnega inštituta za hrano</t>
  </si>
  <si>
    <t>Vlada RS po medresorskem usklajevanju (vključena vsa ministrstva)</t>
  </si>
  <si>
    <t>Dokumentacija Ministrstva za gospodarski razvoj in tehnologijo, Slovenskega podjetniškega sklada</t>
  </si>
  <si>
    <t>Zamude pri izvajanju projektov</t>
  </si>
  <si>
    <t>Do Q2 2020 bo 10  podjetij s pridobljeno e-izkaznico materialov</t>
  </si>
  <si>
    <t>Občine bodo lahko za izbrani in potrjeni projekt zaprosile za povratni vir in del stroškov pokrivale z povratnim virom NOO.</t>
  </si>
  <si>
    <t>Namen zakona je poenostavitev obstoječe ureditve na več ministrskih resorjih.</t>
  </si>
  <si>
    <t xml:space="preserve">
Sklep Vlade RS o potrditvi liste stavb za energetsko prenovo</t>
  </si>
  <si>
    <t xml:space="preserve">Sistemski operater distribucijskega omrežja z elekrično energijo </t>
  </si>
  <si>
    <t>Število izvedenih investicij na področju poplav, ki v največji možni meri podpirajo "nature based solution" in zelene ukrepe.</t>
  </si>
  <si>
    <t>Število izvedenih investicij na področju poplav (povratna sredstva)</t>
  </si>
  <si>
    <t>Mejnik predstavlja konkretno število izvedenih in zaključenih investicij za področje poplav.</t>
  </si>
  <si>
    <t>Mejnik predstavlja konkretno investicijo na območju občine Vransko, reka Merinščica, povodje Savinja - Savaki, ki upošteva kriterije:
 ­        projekt prispeva k zmanjševanju poplavne ogroženosti na identificiranih območjih pomembnega vpliva poplav (OPVP) v Sloveniji v skladu s 5(1) členom EU poplavne direktive,
­        pripravljenost projektne dokumentacije in potrebnih dovoljenj investicije,
­        projekt vključuje »nature based solution« ukrepe,
­        projekt je realno izvedljiv v opredeljenem časovnem obdobju (realnost izvedbe glede na stopnjo pripravljenosti in izvedljivosti),
­        finančna izvedljivost in ustreznost projekta,
- administrativna izvedljivost.</t>
  </si>
  <si>
    <t>Mejnik predstavlja konkretno število izvedenih in zaključenih investicij za področje poplav, ki upoštevajo kriterije:
 ­        projekt prispeva k zmanjševanju poplavne ogroženosti na identificiranih območjih pomembnega vpliva poplav (OPVP) v Sloveniji v skladu s 5(1) členom EU poplavne direktive,
­        pripravljenost projektne dokumentacije in potrebnih dovoljenj investicije,
­        projekt vključuje »nature based solution« ukrepe,
­        projekt je realno izvedljiv v opredeljenem časovnem obdobju (realnost izvedbe glede na stopnjo pripravljenosti in izvedljivosti),
­        finančna izvedljivost in ustreznost projekta,
- administrativna izvedljivost.</t>
  </si>
  <si>
    <t>7,5 MIO EUR predviden za cloud in microelectronics (čezmejni)</t>
  </si>
  <si>
    <t>2,5 mio EUR predviden za EBSI (čezmejni)</t>
  </si>
  <si>
    <t>Uradni list RS ter spletna stran Ministrstva za finance</t>
  </si>
  <si>
    <t>Namen drugega paketa debirokratizacije je pripraviti spremembe in dopolnitve tistih zakonov, ki so izpadle iz prvega paketa in se nanašajo predvsem na davčno, gospodarsko in okoljsko področje. Z namenom pomladitve pravnega reda se bo prenovila tudi zvezna jugoslovanska zakonodaja, ki se v Sloveniji še uporablja, in še veljavna republiška zakonodaja, sprejeta pred osamosvojitvijo. Z jasno določitvijo pristojnih državnih organov, ki so nadomestili pristojne republiške in zvezne organe se želi povečati pravno varnost državljanov in pravnih oseb.</t>
  </si>
  <si>
    <t>Predlog zakona sestavljen iz dveh delov. Prvi del je sestavljen iz sprememb in dopolnitev 20 zakonov, ki brez sistemskih sprememb zakonodaje poenostavljajo obstoječo ureditev na več ministrskih resorjih in razbremenjujejo državljane, podjetja in državno upravo administrativnih ovir. Z namenom prečiščenja pravnega reda se razveljavlja tudi več kot 200 zakonov in vse podzakonske predpise, izdane na njihovi podlagi, ter določa prenehanje uporabe 18 zveznih jugoslovanskih zakonov.</t>
  </si>
  <si>
    <t>Namen zakona so dodatne poenostavitve obstoječe ureditve na več ministrskih resorjih.</t>
  </si>
  <si>
    <t>Podpis pogodb o sofinanciranju z izbranimi upravičenci
(povratna sredstva)</t>
  </si>
  <si>
    <t>Center za semenarstvo in drevesničarstvo in varstvo gozdov je vzpostavljen (Centre for Seeds, Nurseries and Forest Protection is operational)</t>
  </si>
  <si>
    <t>Novi ali nadgrajeni IT sistemi v uporabi s strani institucij pravosodnih organov</t>
  </si>
  <si>
    <t xml:space="preserve">Zaključen javni razpis sofinanciranja projektov obnov kulturnih spomenikov v lasti občin </t>
  </si>
  <si>
    <t>Zaključen izbor investicijskih projektov za nepovratna sredstva v ozelenitev izobraževalne infrastrukture</t>
  </si>
  <si>
    <t>Zaključen izbor investicijskih projektov za povratna sredstva v ozelenitev izobraževalne infrastrukture</t>
  </si>
  <si>
    <t>Ministrstvo za izobraževanje, znanost in šport bo v letu 2021 pričel z izvajanjem 9 infrastrukturnih projektov, s potrebo po primarni energiji, ki je vsaj 20% nižja od zahteve za skoraj nič-energijsko stavbo, oz. njihovih posameznih faz in bo koordiniral ter nadzoroval investicije, ki so načrtovane v NOO. Ministrstvo za izobraževanje, znanost in šport bo v ta namen izvedel ustrezen poziv za podpis pogodbe o sofinanciraju infrastrukturnih projektov. Seznam investicij bo izbran predvsem na podlagi nujnosti investicij skladno z Analizo stanja s priporočili za nadaljnje investicijske ukrepe ter izvedljivosti investicij, kakor tudi na podlagi nabora investicija znotraj interventnega zakona za odpravo ovir pri izvedbi pomembnih investicij.</t>
  </si>
  <si>
    <t>Ministrstvo za izobraževanje, znanost in šport bo v letu 2021 pričelo z izvajanjem 6 infrastrukturnih projektov, s potrebo po primarni energiji, ki je vsaj 20% nižja od zahteve za skoraj nič-energijsko stavbo,  oz. njihovih posameznih faz in bo koordiniral ter nadzoroval investicije, ki so načrtovane v NOO. Ministrstvo za izobraževanje, znanost in šport bo v ta namen izvedel ustrezen poziv za podpis pogodbe o sofinanciraju infrastrukturnih projektov. Seznam investicij bo izbran predvsem na podlagi nujnosti investicij skladno z Analizo stanja s priporočili za nadaljnje investicijske ukrepe ter izvedljivosti investicij, kakor tudi na podlagi nabora investicija znotraj interventnega zakona za odpravo ovir pri izvedbi pomembnih investicij.</t>
  </si>
  <si>
    <t>Objava prenovljenega Gradbenega zakona in Zakona o urejanju prostora v Uradnem listu RS</t>
  </si>
  <si>
    <t xml:space="preserve">
Izdano navodilo, ki bo omogočilo pridobivanje specialnih znanj.</t>
  </si>
  <si>
    <t xml:space="preserve">Po uvedbi zdravja na daljavo bo sistem uporabljalo vsaj 1500 zdravstvenih delavcev v prvem krogu produkcijske uporabe, pri čemer bodo uporabljali naslednje storitve: varna komunikacija pacienta z zdravnikom, konzultacije z zdravnikom, e-posvet z ostalimi zdravniki, spremljanje življenjskih znakov na daljavo </t>
  </si>
  <si>
    <t>Upravna enota Ljubljana izda dokument uporabnega dovoljenja, ki bo omogočilo uporabo objekta (rehabilitacijskega centra), kjer bo obravnavanih 2.800 pacientov več na letni ravni (iz 1.400 pacientov, kolikor jih sedaj letno obravnava rehabilitacijskih center, jih bomo po dograditvi obravnavali 4.200 pacientov). Gradnja bo zasnovana in grajena tako, da je energijsko ustrezno orientirana, da je razmerje med površino toplotnega ovoja stavbe in njeno kondicionirano prostornino z energijskega stališča ugodno, da so prostori v stavbi energijsko optimalno razporejeni, in  da materiali in elementi konstrukcije ter celotna zunanja površina stavbe omogočajo učinkovito upravljanje z energijskimi tokovi. Gradnja bo skladno z zakonodajo, pri čemer bomo izvajali gradnjo, da dosežemo skoraj nič-energijsko stvbo, kar pomeni, da bo zelo visoko energetsko učinkovita oziroma bo potrebna zelo majhna količina potrebne energije za delovanje. Gradnja bo prav tako upoštevala določila zahtev glede največjih dovoljenih potreb za ogrevanje, hlajenje oziroma klimatizacijo, pripravo tople vode in razsvetljavo v stavbi v skladu z gradbeno tehnično zakonodajo, določitev največje dovoljene rabe primarne energije v stabi ter določitev najmanjšega dovoljenega deleža obnovljivih virov energije v skupni dovedeni energiji za delovanje stavbe. Največja dovoljena potrebna topolota za ogrevanje stavbe bo skladna s PURES oz. Direktivo EU o energetski učinkovitosti stavb. Gradnja je združljiva z doseganjem cilja zmanjšanja emisij toplogrednih plinov do leta 2030 in ciljem doseganja podnebne nevtralnosti do leta 2050. Investicija v gradnjo pomeni doseganje visokega standarda energetske učinkovitosti, z ustrezno izolacijo, prezračevanjem, ohranjanjem optimalne temperature, investicija nima bistvenega vpliva na razogljičenje gospodarstva, tudi prometnega sektorja, saj bo postavljena v središče mesta, s čimer bo pacientom in zaposlenim omogočen prihod z avtobusti oz. električnimi vozili. Gradnja ne bo imela bistvenega vpliva blažitev in prilagoditev podnebnim spremembam, trajnostno rabo in zaščito voda, krožno gospodarstvo preprečevanje onesnaževanja in nadzor zraka, vode ali zemlje, zaščito in obnovo biotske raznovrstnosti in ekosistemov. ukrepi ne bodo privedli do znatnih emisij toplogrednih plinov, zato ne bodo imeli negativnega učinka na okoljski cilj. Gradnja bo z vidika DNSH nevtralna in ne bo škodovala okolju, naravi in podnebju.</t>
  </si>
  <si>
    <t>Po poročanju dispečerske službe zdravstva znaša povprečni čas prihoda reševalnih vozil v Sloveniji, ne glede na to ali gre za ruralna ali urbana okolja 16 minut ali več. Povprečni čas prihoda enot nujne medicinske pomoči se bo skrajšal pod 15 minut v urbanih in ruralnih okoljih. Analizo pripravlja disepečerska služba zdravstva na podlagi Pravilnika o dispečerski službi zdravstva, ki skladno z 12. členom določa, da mora Regijska koordinacijska skupina zdravstva pripravljati letna poročila o delovanju in o tem poročati Ministrstvu za zdravje.</t>
  </si>
  <si>
    <t>Poročilo o delovanju nujne medicinske pomoči, pripravljeno s strani dispečerske službe zdravstva</t>
  </si>
  <si>
    <t>Objava javnega naročila in pogodbe z najugodnejšim izvajalcem za gradbeno-obrniška dela na Portalu javnih naročil</t>
  </si>
  <si>
    <t>Objava javnega naročila za izbor izvajalca za nakup opreme in podpisana pogodba z najugodnejšim izvajalcem na Portalu javnih naročil</t>
  </si>
  <si>
    <t xml:space="preserve">Zaključena gradbena dela ter hkrati Upravna enota Ljubljana izda uporabno dovoljenje. Infekcijska klinika Ljubljana  bo zgrajena ob upoštevanju načel trajnostne gradnje in načel gradnje energetsko učinkovitih stavb, ki temeljijo na izpolnjevanju pogojev Zakona o učinkoviti rabi energije (Uradni list RS, št. 158/20) ter podzakonskimi predpisi, ki izhajajo iz načel Direktive 2012/27/ES Evropskega parlamenta in Sveta z dne 25. oktobra 2012 o energetski učinkovitosti, Uredbe o zelenem javnem naročanju, Dolgoročne strategije energetske prenove stavb do leta 2050 in drugih relevantnih zakonodajnih okvirov.  Poleg določb Gradbenega Zakona bodo upoštevane tudi zahteve pripadajočih podzakonskih predpisov kot so predvsem: Pravilnik o učinkoviti rabi energije v stavbah, Uradni list RS, št. 52/10, Pravilnik o prezračevanju in klimatizaciji stavb, Uradni list RS, št. 42/02. Investicija pomeni vlaganje v skoraj nič energijsko stavbo oziroma bo imela zelo visoko energetsko učinkovitost. Gradnja bo energetsko učinkovita, skladna s PURES in dosegala bo skoraj nič energijsko stavbo. Hkrati bo  nevtralna z vidika blažitve in prilagoditve podnebnim spremembam, nevtralna bo z vidika trajnostne rabe ter varstva vodnih in morskih virov, prav tako ne bo imela vpliva na krožno gospodarstvo, z ukrepi bomo preprečevali nadzorovanje in onesnaževanje okolja ter strmeli k ohranjanju biotske raznovrstnosti. </t>
  </si>
  <si>
    <t>Uporabno dovoljenje, izdano s strani Upravne enote, ki pomeni možnost nastanitve pacientov</t>
  </si>
  <si>
    <t>Pravilniki objavljeni v Uradnem listu RS. Pravilniki podrobjeje uredijo vsebine izvajanja zakona, kot so: področje nadzora, sestavo, način imenovanja in razrešitve članov Strokovnega sveta za DO, minimalne tehnične pogoje oziroma standrade bivanja v institucijah, določi način pridobivanja dodatnih znanj za strokovne delavce in izvajalce neformalne oskrbe. S pravilnikom se uredi tudi podrobnejše kadrovske pogoje, normative in standarde, ki se nanašajo na  število in izobrazbo kadra, število neposrednih izvajalcev dolgotrajne oskrbe glede na način opravljanja dolgotrajne oskrbe in kazalnike spremljanja kakovosti storitev napodročju dolgotrajne oskrbe. Predpisi določajo tudi primerno število bolnikov, ki naj bi jih oskrbovalo zdravstveno osebje, vključno z medicinskimi sestrami (standardi in norme). Pravilnike sprejme minister za zdravje ob soglasju ministra, pristojnega soglasjem ministrstva, pristojnega za socialno varstvo.</t>
  </si>
  <si>
    <t>Objava podzakonskih aktov v Uradnem listu RS</t>
  </si>
  <si>
    <t>Objava novele Stanovanjskega zakona v Uradnem listu RS</t>
  </si>
  <si>
    <t>Do Q4/2024 bo v okviru NOO zgrajenih 200 stanovanjskih enot in pridobljena bodo uporabna dovoljenja.  Projekti bodo skladni z zahtevami iz javnega razpisa za dodelitev sredstev SOO. Glede na predpostavko, da bo povprečna neto tlorisna površina stanovanj znašala med 47 in 58 m2, se predvideva, da bo novo zgrajenih stanovanjskih površin med 9400 in 11600 m2. Ocena predvidene povprečne površine stanovanj izhaja iz Pravilnika o dodeljevanju neprofitnih stanovanj v najem (Uradni list RS, št. 14/04, 34/04, 62/06, 11/09, 81/11 in 47/14), ki v 14. členu določa, da najemodajalci  pri dodeljevanju neprofitnih stanovanj upravičencem, ki niso zavezani k plačilu lastne udeležbe in varščine, uporabljajo naslednje površinske normative, glede na število članov gospodinjstva: 20-30 m2 za enočlansko, 30-45 m2 za dvočlansko, 45-55 m2 za tričlansko, 55-65 m2 za 4-člansko, 65-75 m2 za 5-člansko, 75-85 m2 za 6-člansko in dodatnih 6 m2 za vsakega nadaljnjega člana gospodinjstva. Glede na povprečno število članov gospodinjstev, ki kandidirajo za dodelitev neprofitnega stanovanja, se ocenjuje, da bo povprečna površina zgrajenih stanovanj okvirno med 47 in 58 m2.</t>
  </si>
  <si>
    <t>Do Q2/2026 bo v okviru NOO zgrajenih 480 stanovanjskih enot in pridobljena bodo uporabna dovoljenja.  Projekti bodo skladni z zahtevami iz javnega razpisa za dodelitev sredstev SOO. Glede na predpostavko, da bo povprečna neto tlorisna površina stanovanj znašala med 47 in 58 m2, se predvideva, da bo skupaj novo zgrajenih stanovanjskih površin med 22500 in 27800 m2. Ocena predvidene povprečne površine stanovanj izhaja iz Pravilnika o dodeljevanju neprofitnih stanovanj v najem (Uradni list RS, št. 14/04, 34/04, 62/06, 11/09, 81/11 in 47/14), ki v 14. členu določa, da najemodajalci  pri dodeljevanju neprofitnih stanovanj upravičencem, ki niso zavezani k plačilu lastne udeležbe in varščine, uporabljajo naslednje površinske normative, glede na število članov gospodinjstva: 20-30 m2 za enočlansko, 30-45 m2 za dvočlansko, 45-55 m2 za tričlansko, 55-65 m2 za 4-člansko, 65-75 m2 za 5-člansko, 75-85 m2 za 6-člansko in dodatnih 6 m2 za vsakega nadaljnjega člana gospodinjstva. Glede na povprečno število članov gospodinjstev, ki kandidirajo za dodelitev neprofitnega stanovanja, se ocenjuje, da bo povprečna površina zgrajensih stanovanj okvirno med 47 in 58 m2.</t>
  </si>
  <si>
    <t>Novela stanovanjskega zakona za spodbujanje učinkovitega in uravnoteženega pristopa k zagotavljanju stanovanj. Ključni cilji: 1) Uskladitev višine neprofitne najemnine, ki bo skladom omogočala vzdržno delovanje; 2) Omogočeno višje dopustno zadolževanje javnih stanovanjskih skladov; 3) Aktivacija obstoječega stavbnega fonda z izvajanjem javnega najema stanovanj</t>
  </si>
  <si>
    <t>Ministrstvo pripravi javni razpis v višini 60 mio EUR sredstev SOO za dodelitev sredstev Stanovanjskemu skladu RS in občinskim stanovanjskim skladom, pri čemer bo eden izmed ključnih pogojev za izbor trajnost projektov ter skladnost z DNSH principom - zlasti glede gradnje sNES.</t>
  </si>
  <si>
    <t>Podzakonski akti, ki med drugim določajo tehnična merila in standarde kakovosti, stopijo v veljavo</t>
  </si>
  <si>
    <t>Število diplomiranih medicinskih sester na primarni ravni, zaposlenih v ambulanti družinske medicine usposobljenih za samostojno obravnavo kroničnih bolnikov</t>
  </si>
  <si>
    <t>Število zaključenih projektov energetske prenove za trajnostni razvoj slovenske nastanitvene turistične ponudbe</t>
  </si>
  <si>
    <t>Število zaključenih projektov izgradnje ali popolne prenove (construction or full reconstruction) za trajnostni razvoj slovenske nastanitvene turistične ponudbe</t>
  </si>
  <si>
    <t>Število konzorcijev z izdelano digitalno strategijo (izvedena prva faza digitalne transformacije podjetij)</t>
  </si>
  <si>
    <t>Število podprtih konzorcijev, ki so izvedla celovito digitalno transformacijo</t>
  </si>
  <si>
    <t>Sprejete Smernice za inovativno javno naročanje na Vladi RS</t>
  </si>
  <si>
    <t>Zaključeni izbirni postopki (javni razpisi/javni pozivi) z referenco o skladnosti z načelom DNSH in upoštevanjem ključnih zahtev. 
Merila za izbor projektov bodo zagotovila skladnost s tehničnimi navodili oz. z načelom, da se ne škoduje bistveno (2021 / C58 / 01). Za vse projekte, vezane na naprave, ki jih zajema sistem EU za trgovanje z emisijami, bo zagotovljeno, da podprte naprave dosežejo predvidene emisije toplogrednih plinov, ki so pod mejo, določeno za brezplačno dodelitev, kot je določeno v Izvedbeni uredbi Komisije (EU) 2021/447. 
  Podpora se nanaša na spobujanje okolju prijaznih proizvodnih procesov in učinkovito rabo virov v MSP, zato je za ta namen izbrana koda 047. Hkrati se bo krepilo podporno okolje (usposabljanje mentorjev, strokovnjakov, ipd), za kar je bila izbrana koda 01.
Kriteriji za izbor projektov se bodo nanašali na bolj učinkovito ravnanje z viri (npr.  pospeševanje rabe sekundarnih surovin in materialov - delež uporabe recikliranih materialov,  delež materialov v produktu, ki se jih da reciklirati ter ponovno uporabiti; vključevanje ekodizajna pri načrtovanju izdelkov in storitev - načrtovanje za obstojnost, zanesljivost, lažje vzdrževanje in popravljivost, modularnost, daljšo življenjsko dobo;  uvajanje novih nizkoogljičnih tehnologij in procesov; uvajanje novih poslovnih modelov)</t>
  </si>
  <si>
    <t xml:space="preserve">Izvedba vseh postopkov, ki omogočajo sprejem končne odločitve o izboru in posledično podpis pogodb o sofinanciranju. Projekti bodo spodbujali predelavo lesa na okolju prijazen način in upoštevajoč učinkovito rabo virov ter v skladu z načeli krožnega gospodarstva. Merila za izbor projektov bodo zagotovila skladnost s tehničnimi navodili oz. z načelom, da se ne škoduje bistveno (2021 /C58 /01), pri čemer bo dan poudarek na ohranjanju biotske raznovrstnosti. </t>
  </si>
  <si>
    <t>Začetek delovanja Družbe za upravljanje javnega potniškega prometa - ustanovljena Družba za upravljanje javnega potniškega prometa zagotovljeni pogoji za začetek delovanja in začetek izvajanja zakonsko opredeljenih nalog.</t>
  </si>
  <si>
    <t>Objava pravnih podlag v Uradnem listu RS</t>
  </si>
  <si>
    <t>Objava resolucije o nacionalnem programu varstva pred naravnimi in drugimi nesrečami v Uradnem listu RS</t>
  </si>
  <si>
    <t>Objava Zakona o oskrbi z električno energijo v Uradnem listu RS</t>
  </si>
  <si>
    <t>Objava Zakona o spodbujanju rabe energije iz obnovljivih virov energije v Uradnem listu RS</t>
  </si>
  <si>
    <t>Povečanje moči iz novih naprav za proizvodnjo električne energije na  obnovljive vire energije
(povratna sredstva)</t>
  </si>
  <si>
    <t>Sklep Vlade RS, s katerim je vzpostavljen Svet za razvoj informatike v državni upravi</t>
  </si>
  <si>
    <t>Objava sprememba Zakona o splošnem upravnem postopku in Uredbe o upravnem poslovanju v Uradnem listu RS</t>
  </si>
  <si>
    <t>Objava Uredbe o razvojnih spodbudah za turizem v Uradnem listu RS</t>
  </si>
  <si>
    <t>Gre za zaključek izvedbe javnega razpisa za trajnostni razvoj slovenske nastanitvene turistične ponudbe za dvig dodane vrednosti turizma, ki vključuje pripravo, objavo, promocijo javnega razpisa, pregled izpolnjevanja pogojev prijaviteljev in ocenjevanje vlog v skladu z merili. Izbrani projekti bodo morali izpolnjevati pogoje, ki so navedeni pri Izvedbenih določilih Investicije in ko bodo opredeljeni v Uredbi o razvojnih spodbudah za turizem. Vsaj 50 % upravičenih stroškov obnove oziroma novogradnje se mora nanašati na doseganje višje energetske učinkovitosti. Pri novogradnjah bo potrebno izpolniti pogoj, da je potreba po primarni energiji za vsaj 20 % nižja od zahteve za skoraj nič energijsko stavbo.</t>
  </si>
  <si>
    <t>Cilj je, da se zaključi energetska prenova  in ostale aktivnosti (digitalizacija, usposabljanja) v vsaj 44 nastanitvenih objektih (v povprečju z okoli 51 sobami na objekt), ki bodo izpolnjevati pogoje povezane z uresničevanjem podnebnih ciljev, ki se nanašajo na obnovo objektov, rabo energije in vode, ravnanjem z odpadki ipd. in izpolnjevali pogoje, ki so navedeni pri Izvedbenih določilih Investicije in ki bodo opredeljeni v Uredbi o razvojnih spodbudah za turizem.</t>
  </si>
  <si>
    <t>Cilj je, da se zaključi izgradnja ali popolna prenova  in ostale aktivnosti (digitalizacija, usposabljanja) v vsaj 11 nastanitvenih objektih (v povprečju z okoli 51 sobami na objekt), ki bodo izpolnjevati pogoje povezane z uresničevanjem podnebnih ciljev, ki se nanašajo na izgradnjo in obnovo objektov, rabo energije in vode, ravnanjem z odpadki ipd. in izpolnjevali pogoje, ki so navedeni pri Izvedbenih določilih Investicije in ki bodo opredeljeni v Uredbi o razvojnih spodbudah za turizem. Pri novogradnjah bo potrebno izpolniti pogoj, da je potreba po primarni energiji za vsaj 20 % nižja od zahteve za skoraj nič energijsko stavbo.</t>
  </si>
  <si>
    <t>Objava javnega razpisa v Uradnem listu RS</t>
  </si>
  <si>
    <t>Objava Zakona o debirokratizaciji v Uradnem listu RS</t>
  </si>
  <si>
    <t>Objava drugega paketa Zakona o debirokratizaciji v Uradnem listu RS</t>
  </si>
  <si>
    <t>Objava novega zakona, ki bo urejal sistem plač v javnem sektorju,  v Uradnem listu RS</t>
  </si>
  <si>
    <t>Objava novele Zakona o javnem naročanju v Uradnem listu RS</t>
  </si>
  <si>
    <t>Objava Zakona o obveznem zavarovanju za dolgotrajno oskrbo v Uradnem listu</t>
  </si>
  <si>
    <t>Objava novele Zakona o spodbujanju investicij v Uradnem listu RS</t>
  </si>
  <si>
    <t>Objava sprememb Uredbe o pogojih in merilih v Uradnem listu RS</t>
  </si>
  <si>
    <t>Objava Zakona o vzpostavitvi »krizne« sheme skrajšanega delovnega časa v Uradnem listu RS</t>
  </si>
  <si>
    <t>Objava spremembe zakonodaje na področju zavarovanja za primer brezposelnosti v Uradnem listu</t>
  </si>
  <si>
    <t>Objava sprememb Zakona o pokojninskem in invalidskem zavarovanju v Uradnem listu RS</t>
  </si>
  <si>
    <t>Uradni list RS oz. spletna stran Vlade RS</t>
  </si>
  <si>
    <t>Začetek veljavnosti nove resolucije o nacionalnem programu varstva pred naravnimi in drugimi nesrečami</t>
  </si>
  <si>
    <t>Nova resolucija, ki jo sprejme državni zbor Republike Slovenije, predstavlja okvir za delovanje sistema zaščite, reševanja in pomoči v primeru podnebno pogojenih nesreč, s poudarkom na novo opredeljeni pripravljenost in odzivu sil za zaščito, reševanje in pomoč oz. delovanju modularnih struktur v primeru podnebno pogojene nesreče</t>
  </si>
  <si>
    <t>Začetek uporabe nacionalnega centra za koordiniran odziv na podnebno pogojene nesreče ter 2 podcentrov za usposabljanje modularnih enot za odziv na poplave in velike požare v naravnem okolju. Nacionalni center, ki bo prešel v uporabo sredi leta 2026, bo predstavljal koordinacijsko vozlišče, saj bo združeval prostore (pisarne, sejne sobe in druge spremljajoče prostore) za delovanje Uprave za zaščito in reševanje ter sil za zaščito, reševanje in pomoč (gorskih reševalcev, gasilske zveze, Rdečega križa, jamarske in podvodne reševalne službe) na enem mestu in zagotavljal ustrezne prostorske ter informacijsko komunikacijske pogoje za vodenje odziva ključnih deležnikov (opredeljenih v državnih načrtih zaščite in reševanja) v primeru nesreč (štabna soba, situacijska soba) in delovanje Centra za obveščanje RS (nujna številka 112). Podcentra za usposabljanje, ki bosta predana v uporabo konec leta 2024, bosta združevala upravne prostore za vodenje podcentra s pripadajočimi učilnicami za izvedbo teoretičnega dela usposabljanj, garažami oziroma drugimi prostori za shranjevanje opreme in utrjenimi površinami za izvedbo praktičnega dela usposabljanj. Pri gradnji objektov bo zasledovan cilj energetsko visoko učinkovitih stavb s potrebo po primarni energiji, ki je vsaj 20% nižja od zahteve za skoraj nič-energijsko stavbo (NZEB).</t>
  </si>
  <si>
    <t>Začetek delovanja informacijsko-komunikacijskega omrežja v okviru Nacionalnega centra civilne zaščite in nujne številke 112 na nacionalni ter regionalni ravni</t>
  </si>
  <si>
    <t>Informacijsko-komunikacijsko omrežje v okviru Nacionalnega centra civilne zaščite predstavlja sodobno in delujoče omrežje, ki bo omogočalo delovanje sil na področju zaščite, reševanja in pomoči, prenos podatkov, delovanje aplikacij na področju varstva pred naravnimi in drugimi nesrečami ter delovanje nujne številke 112 na regionalni in državni ravni. Vključuje okrepljene zmogljivosti za zagotavljanje kiberenetske varnsoti, ki bodo omogočale neprekinjeno delovanje sil in nujne številke 112.</t>
  </si>
  <si>
    <t>MO/URSZR</t>
  </si>
  <si>
    <t>Začetek uporabe informacijsko-komunikacijsko omrežja v okviru Nacionalnega centra civilne zaščite predstavlja zaključni element investicije, ki bo omogočil dejanski začetek delovanja Nacionalnega centra civilne zaščite (ne samo prostorskih, pač pa tudi drugih delovnih pogojev) in izvajanje nalog zaščite, reševanja in pomoči (zagotavljanje delovanja nujne številke 112 in drugih storitev) na novi lokaciji, in sicer s sodobno strojno in programsko opremo, ki bo varna pred kibernetskimi grožnjami.</t>
  </si>
  <si>
    <t>Zapisnik o kakovostnem prevzemu objavljen na gov.si</t>
  </si>
  <si>
    <t>Izbor projektov trajnostnega razvoja slovenske nastanitvene turistične ponudbe za dvig dodane vrednosti turizma in večjo energetsko učinkovitost obstoječega in novega fonda.</t>
  </si>
  <si>
    <t xml:space="preserve">Center bo predstavljal pridobitev 3000 kvadratnih metrov novih neto raziskovalnih površin. V Centru se bodo izvajale raziskovalne in razvojne dejavnosti na področju gozdnega semena, drevesnice in varstva gozdov. Predlagani indikator meri vzpostavitev novih tlorisnih površin za izvajanje raziskovalne-razvojne dejavnosti na področju gozdnega semenarstva, drevesničarstva in varstva gozdov. Predlagani indikator se nanaša na nove infrastrukture, in sicer: (i) infrastrukturo za pridobivanje semena, ekstrakcijo, zaščito pred boleznimi in škodljivci, sušenje in shranjevanje, dodelavo ter kalitev semena, analize sadik in mikorizacijo (mycorhization)  kot osnovo za razvoj inovativnih tehnik vzgoje sadik, ter podporno laboratorijsko infrastrukturo, rastlinjake in rastne komore; (ii) diagnostični center za zdravje gozdov s karantenskimi laboratoriji stopnje biološke zaščite BSL3, ki zagotavljajo zrakotesnost in podtlak ter varno filtriranje zraka in varno prezračevanje in filtriranje zraka, ter sterilizacijo odpadkov in uporabljene vode, vse na nivoju BSL3; (iii) del Slovenske gozdne genske banke (ex-situ)  – Semenska banka (hladilnica in zmrzovalnica). Istočasno bo dodatna laboratorijska oprema prenešena iz obstoječih kontejnerjev in dokupljena v okviru  dodatnih razpisov za raziskovalno opremo in lastnih sredstov GIS (izven NOO). Hkrati bo nova stavba izkazovala vsaj 20% nižjo potrebo po primarni energiji od zahtevane za skoraj nič-energijsko stavbo skladno z nacionalnim pravilnikom o gradnji skoraj nič energijskih stavb. Stavba bo načrtovana na način, da se zagotavlja čim večja energetska samooskrbnost. </t>
  </si>
  <si>
    <t>V javnem razpisu se bodo posebej opredelili mejniki postopne digitalne transformacije podjetij. Na poti do digitalne transformacije so zlasti relevantne 4 dimenzije, ki jih bodo naslavljale digitalne strategije podjetij: poslovanje, tehnologija, organizacija, kultura (delo - novi modeli dela, nove vsebine, alternativni poklici), izobraževanje 4.0: spletne platforme (on-line tečaji), virtualno učenje, oddaljeni laboratoriji (lab-i). 
Koraki: izdelava ocene digitalne pripravljenosti; identifikacija relevantnih področjij digitizacije glede na obstoječe možnosti in glede na relevantna področja poslovnega procesa; opredelitev strateških podpodročij (področne strategije), relevantnih za opredelitev strategije, in njihovo navezavo na posamezne sisteme; opredelitrev relevantnih podatkov in njihovih virov za posamezno fazo poslovnega procesa ter njihov način zbiranja, strukturiranja in načina obdelave podatkov ter komunikacije; opredelitev virov, načina pridobivanja teh podatkov, strukturiranja, zapisovanja in hrambe podatkov (tehnologije IoT, AI/ML, blockchain) ter digitalno podjetje kot učno podjetje; opredelitev poslovnega modela, ki bo podjetju omogočil digitalno transformacijo; opredelitev načina integracije podatkov v produkte ali storitve ter transformacijo v t.i. »pametne produkte« ali »pametne storitve« (virtualni dizajn); opredelitev načina delovanja organizacije (mehanična/organska struktura) in integracije prvin digitalne transformacije poslovnega modela v posamezne funkcije podjetja.</t>
  </si>
  <si>
    <t>Vzpostavitev rednega delovanja akademije (izvajanja programov) in obvezna določitev uporabe Smernic</t>
  </si>
  <si>
    <t>Akadmija javnega naročanja bo predstavljala skupek programov in usposabljanj javnih uslužbencev na področju javnega naročanja na podlagi posebnega kompetenčnega modela, ki ga bo do septembra 2022 pripravil MJU. 
Do Q2 2022 se posodobijo Smernice za javno naročanje arhitekturnih in inženirskih storitev in Smernice za javno naročanje gradenj in se določi njihova obvezna uporaba za naročnike na državni ravni.
Ukrepa, komplementarno z ukrepom prenove ZJN-3, bosta vplivala na izboljšanje sistema javnega naročanja, usposobljenosti javnih naročnikov, zaupanja v sistem javnega naročanja in povečanja konkurenčnosti, konkretno na povečanje deleža necenovnih meril in zmanjševanja zmanjševanja števila (deleža) postopkov z eno ponudb.</t>
  </si>
  <si>
    <t>Tehnična pomoč za podporo implementaciji reform javnega naročanja.</t>
  </si>
  <si>
    <t xml:space="preserve">Tehnična pomoč za podporo implementaciji reform javnega naročanja, s poudarkom na dvigu konkurenčnosti na trgu javnih naročil upoštevaje vse možnosti, ki jih daje Direktiva 2014/24/EU. </t>
  </si>
  <si>
    <t>Izdelano poročilo z oceno stanja in priporočili</t>
  </si>
  <si>
    <t xml:space="preserve">Neodvisna analiza vplivov reform na področju javnega naročanja in oblikovanje ukrepov in ciljev za izboljšanje sistema. </t>
  </si>
  <si>
    <t xml:space="preserve">Izdelani predlogi ukrepov in ciljev za dosego boljšega konkurenčnega okolja </t>
  </si>
  <si>
    <t>Uskladitev podatkovnih baz Evropske komisije in Slovenije na področju javnega naročanja</t>
  </si>
  <si>
    <t xml:space="preserve">Ureditev podatkov za objavo vseh indikatorjev v Scroreboard. </t>
  </si>
  <si>
    <t>Analiza</t>
  </si>
  <si>
    <t xml:space="preserve">Neodvisna analiza (skozi tehnično pomoč) vplivov reform na področju javnega naročanja in oblikovanje ukrepov in ciljev za izboljšanje sistema, s posebnim poudarkom na dvigu konkurenčnosti na trgu javnih naročil , digitalizaciji in transparentnosti, upoštevaje vse možnosti, ki jih daje Direktiva 2014/24/EU. </t>
  </si>
  <si>
    <t>Potrebna je uskladitev podatkovnih baz z zagotovivijo ustreznih pojasnil glede prenosa podatkov in interpretacijo podatkov TED - Evropski komisiji</t>
  </si>
  <si>
    <t>Single Market Scoreboard</t>
  </si>
  <si>
    <t>Ocena stroškov pod-ukrepa "Vzpostavitev kompetenčnega centra" temelji na analizi primerljivih cen na trgu in izvedenih projektov v okviru operacije Učinkovito upravljanje zaposlenih v Operativnem programu 2014-2020.</t>
  </si>
  <si>
    <t>Ministrstvo za javno upravo, pretekle izkušnje v okviru izvajanja evropske kohezijske politike (operativni program 2014-2020);
Plačni sistem javnega sektorja: https://www.gov.si/teme/placni-sistem/</t>
  </si>
  <si>
    <t xml:space="preserve">Ocena stroškov svetovanja temelji na analizi primerljivih cen na trgu in izvedenih projektov v okviru operacije Učinkovito upravljanje zaposlenih v Operativnem programu 2014-2020. Na podlagi preteklih izkušenj  v okviru projekta (Vzpostavitev kompetenčnega modela v državni upravi), ocenjujemo glede na predvideno vsebino svetovanja/storitve prilagoditve glede na potrebe zato so manjša odstopanja v navedenih stroških. Stroški usposabljanj temeljijo referenčnih vrednosti ministrstva za oceno splošno prisotnih stroškov storitev in izvedenih projektov v okviru operacije Učinkovito upravljanje zaposlenih v Operativnem programu 2014-2020.  Ocenjeni stroški dela temeljijo na izvedenih projektih v okviru operacije Učinkovito upravljanje zaposlenih v Operativnem programu 2014-2020.  </t>
  </si>
  <si>
    <t>EKP 2014-2020</t>
  </si>
  <si>
    <t>Ministrstvo za javno upravo bo do leta 2023 pripravilo potrebne sistemske podlage oz. spremembe Zakona o javnih uslužbencih ter izvedlo zakonodajni postopek, da bo zagotovljena ustrezna pravna podlaga za vzpostavitev kompetenčnega centra, ki bo prispeval k oblikovanju sodobnega in učinkovitega sistema upravljanja s človeškimi viri v državni upravi in k izboljšanju kompetenc javnih uslužbencev (poleg digitalnih in vodstvenih  kompetenc tudi ostalih/drugih, ki bodo v procesu presoje kompetenc prepoznane kot premalo razvite glede na določene kompetence v modelu kompetenc), njihovemu razvoju in usposobljenosti.. Ta mejnik je neposredno povezan s ciljem "Število udeležb javnih uslužbencev v usposabljanja s podorčja digitalnih kompetenc" (Investicija 1: Modernizacija digitalnega okolja javne uprave, v okviru katere se bo izvajala pridobitev manjkajočih oz krepitev manj razvitih digitalnih in drugih kompetenc prepoznanih s podporo kompetenčnega centra).</t>
  </si>
  <si>
    <t>Pri tem cilju štejemo delujoče digitalne storitve na področju kmetijstva, prehrane in gozdarstva. Ministrstvo za kmetijsko, gozdrarstvo in prehrano bo koordiniralo in izvajalo nadzor nad izvedbo in izplačili iz SKP (CAP) in NOO (RRF)  ter s sistemom kontrole preprečilo možnost dvojnega financiranja. Komplementarnost med NOO in SKP je podrobno pojasnjena v dokumentu RRF.
Storitve bodo vključevale zlasti:
• podpora izvajanju nalog varnosti hrane, Uprava za veterinarstvo in varstvo rastlin
• sistemi za izvajanje skupne kmetijske politike
• orodje za trajnostno spremljanje kmetijskih dejavnosti
• informacijski sistem za podporo pametnim in usmerjenim inšpekcijskim pregledom, da se zagotovi skladnost, varnost in ureditev kmetijskih površin
• e-Gozdarski informacijski sistem
• definiranje površin s pomočjo časovnih vrst satelitskih podatkov - možnost interoperabilne uporabe
•  pridobivanje in uporaba satelitskih posnetkov (za določena področja) z visoko resolucijo, njihova uporaba v procesih SKP in programa razvoja podeželja , ter možnost interoperabilne uporabe.
15 e-storitev:
1. Izvorna rodovniška knjiga za kranjsko čebelo
2. Podatkovna zbirka genska banka
3. Aplikacija za spremljanje organske snovi in hranil na kmetijskih tleh
4. e-opremljenost
5. Monitoring površin s pomočjo satelitov in komunikacijski portal za naše stranke (Sopotnik)
6. Geografsko locirane fotografije, ki jih bodo naše stranke za namen razjasnitve in komunikacije pošiljale na Agencijo za potrebe različnih ukrepov
7. Elektronski vnos vlog, zahtevkov in poročil v povezavi z monitoringom površin in geografsko lociranimi fotografijami za potrebe ukrepov razvoja podeželja
8. ARC GIS server s prostorskimi sloji
9. ARC GIS portal za razvoj in implementacijo mobilnih aplikacij
10. Spletni GIS portal in mobilni terenski zapisnik za kmetijsko inšpekcijo
11. Spletni GIS portal in mobilni terenski zapisnik za gozdarsko inšpekcijo
12. Spletni GIS portal in mobilni terenski zapisnik za lovsko inšpekcijo
13. Spletni GIS portal in mobilni terenski zapisnik za sladkovodno ribiško inšpekcijo 
14. Spletni GIS portal in mobilni terenski zapisnik za vinarsko inšpekcijo
15. Digitalizacija registra obratov nosilcev dejavnosti.</t>
  </si>
  <si>
    <t>Pri tem cilju štejemo delujoče digitalne storitve na področju kmetijstva, prehrane in gozdarstva. Ministrstvo za kmetijsko, gozdrarstvo in prehrano bo koordiniralo in izvajalo nadzor nad izvedbo in izplačili iz SKP (CAP) in NOO (RRF)  ter s sistemom kontrole preprečilo možnost dvojnega financiranja. Komplementarnost med NOO in SKP je podrobno pojasnjena v dokumentu RRF.
Storitve bodo vključevale zlasti:
• podpora izvajanju nalog varnosti hrane, Uprava za veterinarstvo in varstvo rastlin
• sistemi za izvajanje skupne kmetijske politike.
• naloge javne kmetijske svetovalne službe in strokovnih služb v živinoreji
• orodje za trajnostno spremljanje kmetijskih dejavnosti
• informacijski sistem za podporo pametnim in usmerjenim inšpekcijskim pregledom, da se zagotovi skladnost, varnost in ureditev kmetijskih površin
• e-Gozdarski informacijski sistem
17 e-storitev:
1. Podatkovno skladišče MKGP
2. Podatkovna zbirka CBZGovedo
3. Podatkovna zbirka prašičjereja
4. Podatkovna zbirka drobnica
5. Podatkovna zbirka izračun plemenskih vrednosti za vse vrste živali 
6. Podatkovna zbirka za vodenje rodovniških knjig na področju konjereje
7. Skupna vstopna platforma za živinorejo
8. Pedološka karta Slovenije
9. Orodje FAST 
10. Gozdarski informacijski sistem
11. Aplikacija e-gozd
12. Aplikacija javne službe kmetijskega svetovanja
13. Javni spletni prostorski portal za spremljanje inšpekcijskega dela in prijavo nepravilnosti
14. Digitalna podpora upravnih postopkov pri delu inšpektorja in uradnega veterinarja UVHVVR
15. Digitalna podpora prekrškovnih postopkov  pri delu inšpektorja in uradnega vetrinarja UVHVVR
16. Digitalna priprava poročanja v skladu z zakonodajo s področij varnosti hrane, veterinarstva in varstva rastlin
17. Digitalno vnašanje in poročanje podatkov s strani nosilcev dejavnost.</t>
  </si>
  <si>
    <t>Skrajšanje in poenostavitev postopka priključevanja naprav za samooskrbo do 20 kW</t>
  </si>
  <si>
    <t xml:space="preserve">Reforma presega direktni prenos določb 15. člena Direktive o spodbijanju uporabe energije iz obnovljivih virov, in sicer predvideva skrajšan in enostaven postopek za naprave do 20 kW (direktiva za 10kW). Rok za priključevanje naprave je v skladu z reformo 30 dni, medtem ko do sedaj tega roka ni bilo (o.p. baselin 60 dni je trenutna ocena povprečnega roka za priključitev). Pri postopku morajo organi ravnati v skladu z načelom sorazmernosti, načelom preglednosti, načelom energetske učinkovitosti in prepovedjo diskriminacije. Reforma daje tudi podlago za postavitev, namestitev ali rekonstrukcija proizvodne naprave, ki proizvaja električno energijo z izkoriščanjem sončne energije, in toplotne črpalke na stavbnih zemljiščih. </t>
  </si>
  <si>
    <t>Zaradi velikega povečanega števila zahtev za priključitev bi se lahko upravni postopki podaljšali, kljub izvedeni reformi in vzpostavitvi enotne točke za pomoč pri teh postopkih.</t>
  </si>
  <si>
    <t>Zbiranje in analiza podatkov o trajanju postopka priklopa po vzpostavitvi enotne točke (l 2023-2024)
Evidenco vodi Center za podporo.</t>
  </si>
  <si>
    <t>Število dni</t>
  </si>
  <si>
    <t>baza podatkov Slovenskega podjetniškega sklada</t>
  </si>
  <si>
    <t>Slovenski podjetniški sklad</t>
  </si>
  <si>
    <t>baza podatkov Ministrstva za gospodarski razvoj in tehnologijo</t>
  </si>
  <si>
    <t>Predvideno število zaključenih projektov podjetij izbranih na javnih razpisih v okviru te investicije. Podprta podjetja bodo tekom izvajanja investicije poročala o izpolnjevanju v vlogi opredeljenih ciljih povezanih z naslednjimi pogoji razpisov: energetsko učinkovitostjo, okoljsko odgovornih upravljanjem, izvedljivostjo projektov in snovno učinkovitostjo. Z nepovratnimi sredstvi in skladno z opredeljenimi pogoji in merili v okviru okviru javnih razpisov bo podprtih 200 podjetij.</t>
  </si>
  <si>
    <t>Predvideno število zaključenih projektov podjetij izbranih na javnih razpisih v okviru te investicije. Podprta podjetja bodo tekom izvajanja investicije poročala o izpolnjevanju v vlogi opredeljenih ciljih povezanih z naslednjimi pogoji razpisov: energetsko učinkovitostjo, okoljsko odgovornih upravljanjem, izvedljivostjo projektov in snovno učinkovitostjo. Z nepovratnimi sredstvi in skladno z opredeljenimi pogoji in merili v okviru okviru javnih razpisov bo podprtih 100 podjetij.</t>
  </si>
  <si>
    <t>izpis iz baz Slovenskega podjetniškega sklada</t>
  </si>
  <si>
    <t>Novi ali nadgrajeni IT sistemi (skupaj 4 sistemov), ki zajemajo:  zagotovljeno videokonferenčno in pripadajočo avdio opremo za sodišča, vzpostavljene zelene sejne sobe na Vrhovnem državnem tožilstvu, vzpostavljeno informacijsko rešitev v podporo procesu overjanja listin - eOveritve in digitalizacijo in povezljivost Državnega odvetništva.</t>
  </si>
  <si>
    <t>Novi ali nadgrajeni IT sistemi (8 sistemov, skupaj s predhodnim ciljem 12 sistemov), ki zajemajo:  nadgrajeno digitalno poslovanje Ustavnega sodišča, vzpostavljeni sodobni sistem za izobraževanja na daljavo in vzpostavitev sistema izvedbe digitalizacije izpitov, vzpostavljeni Virtualni pomočnik na Vrhovnem državnem tožilstvu, vzpostavljeni Centralni dokumentacijski digitalizacijski center Vrhovnega sodišča, vzpostavljene nove funkcionalnosti baze znanja Vrhovnega sodišča, vzpostavljen nov sistem za spletno alternativno reševanje sporov (Online dispute resolution), razvita nova orodja/funkcionalnosti za podporo upravljanju sodišč in nadgrajeno Okolju, podjetjem in državljanom prijazno e-sodišče.</t>
  </si>
  <si>
    <t>Cilj je uspešno izvesti vsaj 50 raziskovalno, razvojnih in inovacijskih projektov RRI MOST (TRL 6-8). Pri tem bodo ključna poročila o zaključku projektov, ki bodo pokazatelj uspešnosti oziroma doseganja rezultatov na področju krepitve sodelovanja med RO in gospodarstvom, s poudarkom na zelenem prehodu na področju financiranja raziskovalno, razvojnih in inovacijskih projektov. Pogoji sofinanciranja in drugi finančni vidiki so opredeljeni v okviru izbora projektov.</t>
  </si>
  <si>
    <t>Cilj je uspešno izvesti vsaj 15 projektov investicij v RRI demonstracijske in pilotne projekte s poudarkom na zelenem prehodu. Pri tem bodo ključna poročila o zaključku projektov, ki bodo pokazatelj uspešnosti oziroma doseganja rezultatov na področju osredotočenosti na razvoj in delovanje rešitev za krožno gospodarstvo, ter krepitve sodelovanja med RO in gospodarstvom. Pogoji sofinanciranja in drugi finančni vidiki so opredeljeni v okviru izbora projektov.</t>
  </si>
  <si>
    <t xml:space="preserve">2000 EUR/PE - 3000 EUR/PE, 5% strošek zunanjih strokovnjakov in strošek zunanje presoje posamezne investicije niso vključene v investicije in so načrtovane ločeno v letu 2022 </t>
  </si>
  <si>
    <t xml:space="preserve">200 EUR/m - 400 EUR/m, 5% strošek zunanjih strokovnjakov in strošek zunanje presoje posamezne investicije niso vključene v investicije in so načrtovane ločeno v letu 2022 </t>
  </si>
  <si>
    <t>V letu 2025 bo na portalu javnih naročil objavljeno javno naročilo za izbor izvajalca za dobavo in montažo medicinske in druge opreme. Postopek bo skladen z Zakonom o javnem naročanju, ki predpisuje obvezne elemente posameznega postopka. Glavne značilnosti javnega naročila: javno naročilo bo oddano ponudniku, ki ponudni najnižjo ceno ob izpolnjevanju pogojev in meril, določenih v razpisni dokumentaciji. Javno naročilo bo vsebovalo podatke o javnem naročanju, rok in način predložitve ponudbe, temeljna pravila, ugotavljanje sposobnosti, obrazec za oddajo ponudbe, vzorec pogodbe in druge prvine, skladno z zakonom o javnem naročanju. Preverjali bomo tudi ekonomski in finančni položaj oziroma sposobnost.  Ustanovljena bo komislija, ki bo pripravila tehnične smernice in potrebno specifikacijo opreme, da bo varna ter omogočala učinkovito zdravljenje bolnikov z infektivnimi boleznimi in vročinskimi stanji skladno s standardi zdravstvene stroke.</t>
  </si>
  <si>
    <t>Sprejet in uveljavjen je poseben zakon o zavarovanju za dolgotrajno oskrbo, s katerim se zagotovi prehod iz pretežno proračunskega financiranja ob uvedbi sistemskega Zakona o dolgotrajni oskrbo, ki se ga poslužujemo ob postopnem uvajanju pravic iz novega sistemaskega Zakona o dolgotrajni oskrbi.   Postopnemu uvajanju Zakona o dolgotrajni oskrbi bodo sledili tudi viri financiranja. Delež obstoječih virov financiranja in obstoječih prispevkov za obvezno zdravstveno zavarovanje, pokojninskega in invalidskega zavarovanja ter v manjšem delu iz proračunov lokalnih skupnosti, ki so že namenjeni storitvam dolgotrajne oskrbe, znaša v letu 2022 48%, 52% pa bo financirano iz državnega proračuna. V letu 2025, ko se bo uveljavil Zakon o obveznem zavarovanju za dolgotrajno oskrbo, bo delež iz tega zakona znašal 30 %, 40 % bo znašal delež prej navedenih obstoječih virov ter 30 % iz državnega proračuna.</t>
  </si>
  <si>
    <t>Število uspešno zaključenih testnih projektov</t>
  </si>
  <si>
    <t>Zaključen postopek Izbire izvajalcev na podlagi javnega razpisa</t>
  </si>
  <si>
    <t>Izbor izvajalcev v skladu s pogoji in merili iz razpisne dokumentacije</t>
  </si>
  <si>
    <t>Število dodatnih postelj, ki so na voljo za institucionalno oskrbo</t>
  </si>
  <si>
    <t>Znižanje deleža postopkov s pogajanji brez predhodne objave v vseh transparentno objavljenih postopkih na ciljno vrednost</t>
  </si>
  <si>
    <t>Z namenom povečanja transparentnosti in povečanja konkurenčnosti, v povezavi s prvim ukrepom, se določa ukrep, ki zmanjšuje delež netransparentnih postopkov - Delež postopkov s pogajanji brez predhodne objave v vseh postopkih in delež postopkov s pogajanji</t>
  </si>
  <si>
    <t>Podatki Tender Electronic Daily (TED</t>
  </si>
  <si>
    <t>Z namenom povečanja konkurečnosti in večje učinkovitosti javnega naročanja se določa ukrep znižanja deleža netranasparentnih postopkov s pogajanji Isingle Market Scoreboard indikator – no calls for bids) na 14%. Ukrep se bo dosegel v kombinaciji z zgoraj navednimi ukrepi, spremembo ZJN-3, večjo profesionalizacijo in digitalno transformacijo, ki bo naročnikom omogočala bolj učinkovito oddajo naročil. Prav tako se z boljšim sodelovanjem z nadzornimi institucijami in zagovorniki javnega interesa zagotavlja bolj učinkovito preverjanje dopustnosti uporabe netransparentnih postopkov (Računsko sodišče, Državna revizijska komisija, Komisija za preprečevanje korupcije in Agencija za varstvo konkurence). V zakon pa se kot prekršek dodaja uporaba postopka s pogajanji brez predhodne objave, če za to niso izpolnjeni pogoji.</t>
  </si>
  <si>
    <t>Podatki Tender Electronic Daily (TED)</t>
  </si>
  <si>
    <t>Iz državnega proračuna bo potrebno zagotoviti DDV.</t>
  </si>
  <si>
    <t>Iz državnega proračuna bo treba zagotoviti 15,7436 mio EUR DDV ter 1,83 mio EUR manjka nepovratnih sredstev.</t>
  </si>
  <si>
    <t>Državni proračun za DDV za 3 ukrepe (IKT oprema, aplikacije in storitve, IR Optika) v višini 6,271612 mio EUR) + državni proračun za dodatno vrednost DDV za preostale 4 ukrepe v višini 6,43 mio EUR</t>
  </si>
  <si>
    <t>Sprejetje nacionalne Uredbe o načinu izvajanja NOO, vključno s kontrolami in nadzorom, s strani Vlade RS, sprejem smernic Koordinacijskega organa ter nadgradnja IT sistema (MFERAC)</t>
  </si>
  <si>
    <t>Uredba o načinu in vzpostavitvi izvajanja NOO skladno z EU in nacionalno zakonodajo, sprejeta na Vladi RS; smernice Koordinacijskega organa; ustanovitev organa v sestavi Ministrstva za finance, ki bo nacionalni koordinator za izvajanje NOO; nadgrajen IS MFERAC</t>
  </si>
  <si>
    <t>Ministrstvo za javno upravo in Ministrstvo za finance - koordinacijski organ</t>
  </si>
  <si>
    <t>časovni zamik ustanovitve koordinacijskega organa, sprejetja uredbe, smernic ali nadgradnje IT sistema</t>
  </si>
  <si>
    <t xml:space="preserve">Skladno s sklepom Vlade RS z dne 28.4.2021 bo Koordinacijski organ ustanovljen in operativen najkasneje od 1. 8. 2021 dalje. Koordinacijski organ bo odgovoren za vzpostavitev sistema izvajanja in samo izvajanje NOO. V skladu s tem bo navedeni organ pripravil Uredbo o načinu in vzpostavitvi izvajanja NOO ter Smernice Koordinacijskega organa, ki bosta sprejeti na Vladi RS najkasneje do 1. 9. 2021. Dokumenti bodo med drugim določali postopke glede izvajanja revizij in kontrol, ki bodo zagotavljali upoštevanje veljavne zakonodaje Unije in nacionalne zakonodaje, postopki glede preverjanja mejnikov in ciljev ter s tem povezanih rokov za poročanje, postopki glede izvajanja povračil neupravičeno porabljenih sredstev, način hranjenja dokumentacije in zagotavljanja revizijske sledi,  dostopnost podatkov nacionalnim in evropskim nadzornim institucijam, postopki ter pravila za uspešno izvajanje projektov, postopki za izvajanje nalog na področju NOO, postopki v zvezi z odkrivanjem suma goljufij, konflikta interesov ter dvojnega financiranja, postopki v zvezi s sistemom poročanjem o odkritih nepravilnostih, in sumih goljufij ter dodatnih ukrepov za obvladovanje tveganj goljufij, opredelitev postopkov za zagotovitev skladnega dela nosilnih ministrstev z jasno razmejitvijo uporabe sredstev iz različnih virov Unije, podroben opis nalog in odgovornosti notranje organizacijskih enot na nosilnih ministrstvih in medsebojnih povezav med vsemi organi, ki sodelujejo pri izvajanju NOO, idr.
Smernice Koordinacijskega organa bodo opredelile postopke za zagotovitev skladnega dela nosilnih ministrstev z jasno razmejitvijo uporabe sredstev iz različnih virov Unije, podroben opis nalog in odgovornosti notranje organizacijskih enot na nosilnih ministrstvih in medsebojnih povezav med vsemi organi, ki sodelujejo pri izvajanju NOO, idr.
MFERAC bo z minimalnimi dograditvami modula eCA zagotavljal spremljanje in poročanje o NOO ter ustvaril podatke za pripravo zahtevkov za plačilo. V sistem bodo vgrajena vsa manjkajoča polja, vključno s cilji in mejniki, najkasneje do 1. 9. 2021, kar bo omogočalo poročanje Evropski komisiji skladno z zahtevami uredbe RRF. </t>
  </si>
  <si>
    <t xml:space="preserve">Pri premisleku o organizaciji izvedbe reforme smo izhajali iz projekta financiranega iz sredstev evropske kohezijske politike, ki je v teku na ministrstvu od 2018: »Vzpostavitev sistema za spremljanje zaposljivosti visokošolskih diplomantov v Sloveniji in posodobitev eVŠ«. Projekt vključuje 1 zaposlitev na ministrstvu, katera skrbi za delo z različnimi zunanjimi izvajalci, ki so skrbeli za pripravo metodologije (raziskovalni projekt) in za razvoj IT rešitve obdelave podatkov, po pripravljeni metodologiji. Naloga osebe na ministrstvu je bila sodelovanje z vsemi zunanjimi izvajalci in skrb za prenos rezultatov posameznih sklopov (delov projekta) med njihovimi izvajalci, in sicer rezultate metodologije na zunanje izvajalce, ki so morali razviti IT podporo v informacijskem sistemu eVŠ. Dodatno je morala ta oseba skrbeti tudi za stalno informiranje visokošolskih zavodov, saj je projekt vsebinsko posegal v procese visokošolskih zavodov, pri katerih so načeloma avtonomni, in ostalih visokošolskih deležnikov, saj je tema projekta zelo aktualna v javnosti. Načrtovana reforma je v primerjavi z opisanim projektom bolj kompleksna in celovito pokriva vse procese visokošolskih zavodov, vezanih na izvajanje izobraževanja. Zato smo predvideli večje število zaposlitev na ministrstvu. </t>
  </si>
  <si>
    <t>Dokončana gradbena dela in pridobljeno uporabno dovoljenje za 850 novih ležišč v institucionalnem varstvu v obliki manjših, samostojnih stanovanjskih enot, namenjenih uporabnikom dolgotrajne oskrbe, ki potrebujejo osnovno, socialno in zdravstveno oskrbo, prilagojeno njihovim potrebam.
Vse v skladu z razpisnimi pogoji pod zaporedno št. 217.</t>
  </si>
  <si>
    <t xml:space="preserve">V letu 2022 bo na portalu javnih naročil objavljeno javno naročilo za gradnjo infekcijske klinike z dodatnimi 57 ležišči za zdravljenje nalezljivih bolezni in podpisana pogodba za izbor ustreznega izvajalca za izvedbo gradbeno-obrtniških del (betoniranje, armiranje, ureditev kanalizacije, zidanje, izolacija, ometi, slikopleskarska dela, ureditev gradbišča, izvedba električnih in strojnih instalacij, izvedba inštalacij prezračevanja in klimatizacije). </t>
  </si>
  <si>
    <t>Objava Zakona o alternativnih gorivih v prometu v Uradnem listu RS</t>
  </si>
  <si>
    <t>Objava Uredbe o načinu in vzpostavitvi izvajanja NOO ter spremembe Uredbe o organih v sestavi ministrstev v Uradnem listu RS.
Objava Smernic Koordinacijskega organa na spletni strani www.eu-skladi.si.
Revizija IT sistema (MFERAC), ki jo opravi Nacionalni koordinator za revizijo, s katero se preveri, ali je bila nadgradnja izvedena in ali so vključeni podatki in polja, potrebna za izvajanje načrta za okrevanje in odpornost.</t>
  </si>
  <si>
    <t xml:space="preserve">Uveljavljen Zakon o spodbujanju rabe obnovljivih virov energije (ZOVE) in objava v Uradnem listu RS. Z novim zakonom bo urejeno izvajanje politike države in občin na področju rabe obnovljivih virov energije, določitev zavezujočega cilja za delež energije iz obnovljivih virov v bruto končni porabi v Republiki Sloveniji. Zakon bo opredelil ukrepe za doseganje tega cilja in načine njihovega financiranja, vključno s skrajšanjem postopkov za izdajo dovoljenj za naprave za proizvodnjo obnovljivih virov (sončne in vetrne) vseh velikosti. Zlasti se bodo upoštevala priporočila, ki bodo rezultat projekta TSI (Technical Support Instrument), ki se trenutno izvaja na področju revidiranja zakonodaje s področja urejanja prostora za izgradnjo vetrnih elektrarn. Poleg tega bo zakon vključeval potrdila o izvoru energije, uporabo energije iz obnovljivih virov v sektorju ogrevanja in hlajenja ter v sektorju prometa, upravne postopke ter informiranje in usposabljanje inštalaterjev. Med pomembnimi ukrepi sta tudi uvedba enotne kontaktne točke za investitorje v proizvodne naprave.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</si>
</sst>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
  </numFmts>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i/>
      <sz val="12"/>
      <color theme="1"/>
      <name val="Times New Roman"/>
      <family val="1"/>
    </font>
    <font>
      <b/>
      <sz val="12"/>
      <color theme="1"/>
      <name val="Times New Roman"/>
      <family val="1"/>
    </font>
    <font>
      <sz val="11"/>
      <color theme="1"/>
      <name val="Calibri"/>
      <family val="2"/>
      <scheme val="minor"/>
    </font>
    <font>
      <sz val="11"/>
      <color rgb="FF006100"/>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b/>
      <sz val="12"/>
      <name val="Times New Roman"/>
      <family val="1"/>
    </font>
    <font>
      <sz val="12"/>
      <name val="Times New Roman"/>
      <family val="1"/>
    </font>
    <font>
      <b/>
      <sz val="10"/>
      <color theme="1"/>
      <name val="Times New Roman"/>
      <family val="1"/>
    </font>
    <font>
      <b/>
      <sz val="11"/>
      <name val="Calibri"/>
      <family val="2"/>
      <scheme val="minor"/>
    </font>
    <font>
      <sz val="12"/>
      <color theme="1"/>
      <name val="Times New Roman"/>
      <family val="1"/>
    </font>
    <font>
      <u/>
      <sz val="11"/>
      <color theme="10"/>
      <name val="Calibri"/>
      <family val="2"/>
      <scheme val="minor"/>
    </font>
    <font>
      <u/>
      <sz val="12"/>
      <color theme="10"/>
      <name val="Times New Roman"/>
      <family val="1"/>
    </font>
    <font>
      <sz val="10"/>
      <color theme="1"/>
      <name val="Times New Roman"/>
      <family val="1"/>
    </font>
    <font>
      <b/>
      <sz val="10"/>
      <color theme="1"/>
      <name val="Calibri"/>
      <family val="2"/>
      <scheme val="minor"/>
    </font>
    <font>
      <sz val="11"/>
      <color rgb="FF9C6500"/>
      <name val="Calibri"/>
      <family val="2"/>
      <scheme val="minor"/>
    </font>
    <font>
      <b/>
      <sz val="11"/>
      <color theme="1"/>
      <name val="Times New Roman"/>
      <family val="1"/>
    </font>
    <font>
      <i/>
      <sz val="11"/>
      <color theme="1"/>
      <name val="Times New Roman"/>
      <family val="1"/>
    </font>
    <font>
      <sz val="11"/>
      <color theme="1"/>
      <name val="Times New Roman"/>
      <family val="1"/>
    </font>
    <font>
      <b/>
      <sz val="11"/>
      <color rgb="FF9C6500"/>
      <name val="Calibri"/>
      <family val="2"/>
      <scheme val="minor"/>
    </font>
    <font>
      <sz val="12"/>
      <color theme="0"/>
      <name val="Calibri"/>
      <family val="2"/>
      <scheme val="minor"/>
    </font>
    <font>
      <b/>
      <sz val="11"/>
      <name val="Times New Roman"/>
      <family val="1"/>
    </font>
    <font>
      <b/>
      <i/>
      <sz val="11"/>
      <color theme="1"/>
      <name val="Times New Roman"/>
      <family val="1"/>
    </font>
    <font>
      <i/>
      <sz val="12"/>
      <name val="Times New Roman"/>
      <family val="1"/>
    </font>
    <font>
      <i/>
      <sz val="11"/>
      <color theme="1"/>
      <name val="Calibri"/>
      <family val="2"/>
      <scheme val="minor"/>
    </font>
    <font>
      <b/>
      <sz val="14"/>
      <color theme="1"/>
      <name val="Calibri"/>
      <family val="2"/>
      <scheme val="minor"/>
    </font>
    <font>
      <b/>
      <sz val="18"/>
      <color rgb="FF006100"/>
      <name val="Calibri"/>
      <family val="2"/>
      <scheme val="minor"/>
    </font>
    <font>
      <b/>
      <sz val="24"/>
      <color theme="1"/>
      <name val="Calibri"/>
      <family val="2"/>
      <scheme val="minor"/>
    </font>
    <font>
      <b/>
      <sz val="11"/>
      <color rgb="FFFF0000"/>
      <name val="Calibri"/>
      <family val="2"/>
      <scheme val="minor"/>
    </font>
    <font>
      <sz val="12"/>
      <color theme="1"/>
      <name val="Times New Roman"/>
      <family val="1"/>
      <charset val="238"/>
    </font>
    <font>
      <sz val="11"/>
      <color rgb="FF006100"/>
      <name val="Calibri"/>
      <family val="2"/>
      <charset val="238"/>
      <scheme val="minor"/>
    </font>
    <font>
      <b/>
      <sz val="11"/>
      <color rgb="FF006100"/>
      <name val="Calibri"/>
      <family val="2"/>
      <charset val="238"/>
      <scheme val="minor"/>
    </font>
    <font>
      <sz val="11"/>
      <color rgb="FFFF0000"/>
      <name val="Calibri"/>
      <family val="2"/>
      <scheme val="minor"/>
    </font>
    <font>
      <sz val="11"/>
      <name val="Calibri"/>
      <family val="2"/>
      <scheme val="minor"/>
    </font>
    <font>
      <sz val="11"/>
      <color theme="9" tint="-0.499984740745262"/>
      <name val="Calibri"/>
      <family val="2"/>
      <charset val="238"/>
      <scheme val="minor"/>
    </font>
    <font>
      <sz val="11"/>
      <color rgb="FFFF0000"/>
      <name val="Calibri"/>
      <family val="2"/>
      <charset val="238"/>
      <scheme val="minor"/>
    </font>
    <font>
      <sz val="11"/>
      <name val="Calibri"/>
      <family val="2"/>
      <charset val="238"/>
      <scheme val="minor"/>
    </font>
    <font>
      <sz val="11"/>
      <color theme="1"/>
      <name val="Times New Roman"/>
      <family val="1"/>
      <charset val="238"/>
    </font>
    <font>
      <sz val="11"/>
      <color rgb="FFFF66CC"/>
      <name val="Calibri"/>
      <family val="2"/>
      <scheme val="minor"/>
    </font>
    <font>
      <i/>
      <u/>
      <sz val="11"/>
      <color rgb="FF006100"/>
      <name val="Calibri"/>
      <family val="2"/>
      <charset val="238"/>
      <scheme val="minor"/>
    </font>
    <font>
      <sz val="8"/>
      <name val="Calibri"/>
      <family val="2"/>
      <scheme val="minor"/>
    </font>
    <font>
      <u/>
      <sz val="11"/>
      <color rgb="FFFF0000"/>
      <name val="Calibri"/>
      <family val="2"/>
      <charset val="238"/>
      <scheme val="minor"/>
    </font>
    <font>
      <b/>
      <sz val="11"/>
      <color theme="9" tint="-0.499984740745262"/>
      <name val="Calibri"/>
      <family val="2"/>
      <charset val="238"/>
      <scheme val="minor"/>
    </font>
    <font>
      <b/>
      <sz val="11"/>
      <color theme="1"/>
      <name val="Calibri"/>
      <family val="2"/>
      <charset val="238"/>
      <scheme val="minor"/>
    </font>
    <font>
      <sz val="12"/>
      <color rgb="FFFF0000"/>
      <name val="Times New Roman"/>
      <family val="1"/>
      <charset val="238"/>
    </font>
    <font>
      <strike/>
      <sz val="11"/>
      <color rgb="FFFF0000"/>
      <name val="Calibri"/>
      <family val="2"/>
      <charset val="238"/>
      <scheme val="minor"/>
    </font>
    <font>
      <sz val="11"/>
      <color theme="9" tint="-0.499984740745262"/>
      <name val="Calibri"/>
      <family val="2"/>
      <scheme val="minor"/>
    </font>
  </fonts>
  <fills count="17">
    <fill>
      <patternFill patternType="none"/>
    </fill>
    <fill>
      <patternFill patternType="gray125"/>
    </fill>
    <fill>
      <patternFill patternType="solid">
        <fgColor rgb="FFC6EFCE"/>
      </patternFill>
    </fill>
    <fill>
      <patternFill patternType="solid">
        <fgColor theme="4"/>
      </patternFill>
    </fill>
    <fill>
      <patternFill patternType="solid">
        <fgColor theme="5"/>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
      <patternFill patternType="lightUp">
        <bgColor theme="4" tint="0.59999389629810485"/>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FFCC"/>
      </patternFill>
    </fill>
    <fill>
      <patternFill patternType="solid">
        <fgColor rgb="FFFFFF00"/>
        <bgColor indexed="64"/>
      </patternFill>
    </fill>
    <fill>
      <patternFill patternType="solid">
        <fgColor rgb="FFC6EFCE"/>
        <bgColor indexed="64"/>
      </patternFill>
    </fill>
    <fill>
      <patternFill patternType="solid">
        <fgColor theme="7" tint="0.79998168889431442"/>
        <bgColor indexed="64"/>
      </patternFill>
    </fill>
    <fill>
      <patternFill patternType="solid">
        <fgColor rgb="FFFF66CC"/>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8">
    <xf numFmtId="0" fontId="0" fillId="0" borderId="0"/>
    <xf numFmtId="9" fontId="6" fillId="0" borderId="0" applyFon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16" fillId="0" borderId="0" applyNumberFormat="0" applyFill="0" applyBorder="0" applyAlignment="0" applyProtection="0"/>
    <xf numFmtId="0" fontId="20" fillId="10" borderId="0" applyNumberFormat="0" applyBorder="0" applyAlignment="0" applyProtection="0"/>
    <xf numFmtId="0" fontId="6" fillId="12" borderId="16" applyNumberFormat="0" applyFont="0" applyAlignment="0" applyProtection="0"/>
  </cellStyleXfs>
  <cellXfs count="290">
    <xf numFmtId="0" fontId="0" fillId="0" borderId="0" xfId="0"/>
    <xf numFmtId="0" fontId="0" fillId="0" borderId="0" xfId="0" applyFill="1"/>
    <xf numFmtId="0" fontId="9" fillId="0" borderId="0" xfId="0" applyFont="1"/>
    <xf numFmtId="0" fontId="8" fillId="3" borderId="0" xfId="3" applyBorder="1" applyAlignment="1">
      <alignment vertical="center" wrapText="1"/>
    </xf>
    <xf numFmtId="0" fontId="8" fillId="3" borderId="0" xfId="3"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8" fillId="4" borderId="0" xfId="4" applyBorder="1" applyAlignment="1">
      <alignment horizontal="center" vertical="center" wrapText="1"/>
    </xf>
    <xf numFmtId="9" fontId="0" fillId="0" borderId="0" xfId="0" applyNumberFormat="1" applyFill="1"/>
    <xf numFmtId="0" fontId="7" fillId="2" borderId="2" xfId="2" applyBorder="1"/>
    <xf numFmtId="0" fontId="7" fillId="2" borderId="2" xfId="2" applyBorder="1" applyAlignment="1">
      <alignment horizontal="center" vertical="center"/>
    </xf>
    <xf numFmtId="0" fontId="0" fillId="0" borderId="0" xfId="0" applyAlignment="1">
      <alignment horizontal="center"/>
    </xf>
    <xf numFmtId="9" fontId="0" fillId="0" borderId="0" xfId="1" applyFont="1"/>
    <xf numFmtId="0" fontId="7" fillId="2" borderId="2" xfId="2" applyBorder="1" applyAlignment="1">
      <alignment horizontal="center"/>
    </xf>
    <xf numFmtId="9" fontId="7" fillId="2" borderId="2" xfId="1" applyFont="1" applyFill="1" applyBorder="1"/>
    <xf numFmtId="0" fontId="10" fillId="0" borderId="0" xfId="0" applyFont="1"/>
    <xf numFmtId="0" fontId="5" fillId="5" borderId="2" xfId="0" applyFont="1" applyFill="1" applyBorder="1" applyAlignment="1">
      <alignment horizontal="center" vertical="center" wrapText="1"/>
    </xf>
    <xf numFmtId="0" fontId="0" fillId="0" borderId="0" xfId="0" applyAlignment="1">
      <alignment vertical="center"/>
    </xf>
    <xf numFmtId="0" fontId="10" fillId="0" borderId="0" xfId="0" applyFont="1" applyAlignment="1">
      <alignment vertical="center"/>
    </xf>
    <xf numFmtId="0" fontId="0" fillId="0" borderId="0" xfId="0" applyBorder="1" applyAlignment="1">
      <alignment vertical="center"/>
    </xf>
    <xf numFmtId="0" fontId="1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15" fillId="6" borderId="10" xfId="0" applyFont="1" applyFill="1" applyBorder="1" applyAlignment="1">
      <alignment horizontal="center" vertical="center"/>
    </xf>
    <xf numFmtId="0" fontId="17" fillId="0" borderId="0" xfId="5" applyFont="1" applyAlignment="1">
      <alignment vertical="center"/>
    </xf>
    <xf numFmtId="0" fontId="15" fillId="0" borderId="0" xfId="0" applyFont="1" applyAlignment="1">
      <alignment vertical="center"/>
    </xf>
    <xf numFmtId="0" fontId="5" fillId="6" borderId="2" xfId="0" applyFont="1" applyFill="1" applyBorder="1" applyAlignment="1">
      <alignment horizontal="center" vertical="center" wrapText="1"/>
    </xf>
    <xf numFmtId="0" fontId="15" fillId="0" borderId="0" xfId="0" applyFont="1" applyFill="1" applyBorder="1" applyAlignment="1">
      <alignment horizontal="right" vertical="center"/>
    </xf>
    <xf numFmtId="0" fontId="15" fillId="5" borderId="9" xfId="0" applyFont="1" applyFill="1" applyBorder="1" applyAlignment="1">
      <alignment vertical="center"/>
    </xf>
    <xf numFmtId="0" fontId="15" fillId="5" borderId="2" xfId="0" applyFont="1" applyFill="1" applyBorder="1" applyAlignment="1">
      <alignment vertical="center"/>
    </xf>
    <xf numFmtId="0" fontId="5" fillId="5" borderId="9" xfId="0" applyFont="1" applyFill="1" applyBorder="1" applyAlignment="1">
      <alignment vertical="center"/>
    </xf>
    <xf numFmtId="0" fontId="5" fillId="5" borderId="7" xfId="0" applyFont="1" applyFill="1" applyBorder="1" applyAlignment="1">
      <alignment horizontal="center" vertical="center"/>
    </xf>
    <xf numFmtId="0" fontId="5" fillId="5" borderId="9" xfId="0" applyFont="1" applyFill="1" applyBorder="1" applyAlignment="1">
      <alignment horizontal="center" vertical="center"/>
    </xf>
    <xf numFmtId="0" fontId="15" fillId="8" borderId="2" xfId="0" applyFont="1" applyFill="1" applyBorder="1" applyAlignment="1">
      <alignment vertical="center"/>
    </xf>
    <xf numFmtId="0" fontId="15" fillId="8" borderId="3" xfId="0" applyFont="1" applyFill="1" applyBorder="1" applyAlignment="1">
      <alignment vertical="center"/>
    </xf>
    <xf numFmtId="0" fontId="12" fillId="5" borderId="1" xfId="0" applyFont="1" applyFill="1" applyBorder="1" applyAlignment="1">
      <alignment vertical="center"/>
    </xf>
    <xf numFmtId="0" fontId="12" fillId="5" borderId="10" xfId="0" applyFont="1" applyFill="1" applyBorder="1" applyAlignment="1">
      <alignment vertical="center"/>
    </xf>
    <xf numFmtId="0" fontId="15" fillId="5" borderId="3" xfId="0" applyFont="1" applyFill="1" applyBorder="1" applyAlignment="1">
      <alignment vertical="center"/>
    </xf>
    <xf numFmtId="0" fontId="15" fillId="9" borderId="2" xfId="0" applyFont="1" applyFill="1" applyBorder="1" applyAlignment="1">
      <alignment vertical="center"/>
    </xf>
    <xf numFmtId="0" fontId="15" fillId="9" borderId="3" xfId="0" applyFont="1" applyFill="1" applyBorder="1" applyAlignment="1">
      <alignment vertical="center"/>
    </xf>
    <xf numFmtId="0" fontId="12" fillId="9" borderId="1" xfId="0" applyFont="1" applyFill="1" applyBorder="1" applyAlignment="1">
      <alignment vertical="center"/>
    </xf>
    <xf numFmtId="0" fontId="15" fillId="9" borderId="7" xfId="0" applyFont="1" applyFill="1" applyBorder="1" applyAlignment="1">
      <alignment vertical="center"/>
    </xf>
    <xf numFmtId="0" fontId="15" fillId="9" borderId="9" xfId="0" applyFont="1" applyFill="1" applyBorder="1" applyAlignment="1">
      <alignment vertical="center"/>
    </xf>
    <xf numFmtId="0" fontId="15" fillId="9" borderId="1" xfId="0" applyFont="1" applyFill="1" applyBorder="1" applyAlignment="1">
      <alignment vertical="center"/>
    </xf>
    <xf numFmtId="0" fontId="15" fillId="9" borderId="10" xfId="0" applyFont="1" applyFill="1" applyBorder="1" applyAlignment="1">
      <alignment vertical="center"/>
    </xf>
    <xf numFmtId="0" fontId="15" fillId="5" borderId="2" xfId="0" applyFont="1" applyFill="1" applyBorder="1" applyAlignment="1">
      <alignment horizontal="left" vertical="center"/>
    </xf>
    <xf numFmtId="0" fontId="5" fillId="9" borderId="8" xfId="0" applyFont="1" applyFill="1" applyBorder="1" applyAlignment="1">
      <alignment vertical="center"/>
    </xf>
    <xf numFmtId="0" fontId="15" fillId="5" borderId="9" xfId="0" applyFont="1" applyFill="1" applyBorder="1" applyAlignment="1">
      <alignment horizontal="justify" vertical="center"/>
    </xf>
    <xf numFmtId="0" fontId="5" fillId="9" borderId="12" xfId="0" applyFont="1" applyFill="1" applyBorder="1" applyAlignment="1">
      <alignment vertical="center"/>
    </xf>
    <xf numFmtId="0" fontId="15" fillId="5" borderId="10" xfId="0" applyFont="1" applyFill="1" applyBorder="1" applyAlignment="1">
      <alignment horizontal="justify" vertical="center"/>
    </xf>
    <xf numFmtId="0" fontId="5" fillId="8" borderId="2" xfId="0" applyFont="1" applyFill="1" applyBorder="1" applyAlignment="1">
      <alignment vertical="center"/>
    </xf>
    <xf numFmtId="0" fontId="5" fillId="5" borderId="1" xfId="0" applyFont="1" applyFill="1" applyBorder="1" applyAlignment="1">
      <alignment horizontal="center" vertical="center"/>
    </xf>
    <xf numFmtId="0" fontId="4" fillId="6" borderId="2" xfId="0" applyFont="1" applyFill="1" applyBorder="1" applyAlignment="1">
      <alignment horizontal="center" vertical="center"/>
    </xf>
    <xf numFmtId="0" fontId="15" fillId="5" borderId="9" xfId="0" applyFont="1" applyFill="1" applyBorder="1" applyAlignment="1">
      <alignment horizontal="left" vertical="center"/>
    </xf>
    <xf numFmtId="2" fontId="5" fillId="5" borderId="7" xfId="0" applyNumberFormat="1" applyFont="1" applyFill="1" applyBorder="1" applyAlignment="1">
      <alignment vertical="center"/>
    </xf>
    <xf numFmtId="0" fontId="15" fillId="5" borderId="10" xfId="0" applyFont="1" applyFill="1" applyBorder="1" applyAlignment="1">
      <alignment horizontal="left" vertical="center"/>
    </xf>
    <xf numFmtId="0" fontId="15" fillId="5" borderId="10" xfId="0" applyFont="1" applyFill="1" applyBorder="1" applyAlignment="1">
      <alignment vertical="center"/>
    </xf>
    <xf numFmtId="2" fontId="5" fillId="5" borderId="1" xfId="0" applyNumberFormat="1" applyFont="1" applyFill="1" applyBorder="1" applyAlignment="1">
      <alignment vertical="center"/>
    </xf>
    <xf numFmtId="0" fontId="15" fillId="5" borderId="1" xfId="0" applyFont="1" applyFill="1" applyBorder="1" applyAlignment="1">
      <alignment vertical="center"/>
    </xf>
    <xf numFmtId="2" fontId="5" fillId="5" borderId="2" xfId="0" applyNumberFormat="1" applyFont="1" applyFill="1" applyBorder="1" applyAlignment="1">
      <alignment vertical="center"/>
    </xf>
    <xf numFmtId="2" fontId="5" fillId="8" borderId="2" xfId="0" applyNumberFormat="1" applyFont="1" applyFill="1" applyBorder="1" applyAlignment="1">
      <alignment horizontal="right" vertical="center"/>
    </xf>
    <xf numFmtId="0" fontId="5" fillId="5" borderId="2" xfId="0" applyFont="1" applyFill="1" applyBorder="1" applyAlignment="1">
      <alignment vertical="center"/>
    </xf>
    <xf numFmtId="2" fontId="5" fillId="5" borderId="2" xfId="0" applyNumberFormat="1" applyFont="1" applyFill="1" applyBorder="1" applyAlignment="1">
      <alignment horizontal="right" vertical="center"/>
    </xf>
    <xf numFmtId="0" fontId="5" fillId="5" borderId="10" xfId="0" applyFont="1" applyFill="1" applyBorder="1" applyAlignment="1">
      <alignment horizontal="left" vertical="center"/>
    </xf>
    <xf numFmtId="0" fontId="5" fillId="5" borderId="2" xfId="0" applyFont="1" applyFill="1" applyBorder="1" applyAlignment="1">
      <alignment horizontal="left" vertical="center"/>
    </xf>
    <xf numFmtId="2" fontId="5" fillId="5" borderId="9" xfId="0" applyNumberFormat="1" applyFont="1" applyFill="1" applyBorder="1" applyAlignment="1">
      <alignment horizontal="right" vertical="center"/>
    </xf>
    <xf numFmtId="2" fontId="5" fillId="5" borderId="10" xfId="0" applyNumberFormat="1" applyFont="1" applyFill="1" applyBorder="1" applyAlignment="1">
      <alignment horizontal="right" vertical="center"/>
    </xf>
    <xf numFmtId="0" fontId="0" fillId="0" borderId="0" xfId="0" applyFill="1" applyAlignment="1">
      <alignment shrinkToFit="1"/>
    </xf>
    <xf numFmtId="14" fontId="7" fillId="2" borderId="2" xfId="2" applyNumberFormat="1" applyBorder="1" applyAlignment="1">
      <alignment horizontal="center"/>
    </xf>
    <xf numFmtId="14" fontId="0" fillId="0" borderId="0" xfId="0" applyNumberFormat="1" applyAlignment="1">
      <alignment horizontal="center"/>
    </xf>
    <xf numFmtId="0" fontId="7" fillId="2" borderId="2" xfId="2" applyNumberFormat="1" applyBorder="1"/>
    <xf numFmtId="0" fontId="0" fillId="0" borderId="0" xfId="0" applyNumberFormat="1"/>
    <xf numFmtId="9" fontId="15" fillId="6" borderId="2" xfId="1" quotePrefix="1" applyFont="1" applyFill="1" applyBorder="1" applyAlignment="1">
      <alignment horizontal="center" vertical="center" wrapText="1"/>
    </xf>
    <xf numFmtId="9" fontId="7" fillId="7" borderId="2" xfId="1" applyFont="1" applyFill="1" applyBorder="1"/>
    <xf numFmtId="0" fontId="4" fillId="5" borderId="9" xfId="0" applyFont="1" applyFill="1" applyBorder="1" applyAlignment="1">
      <alignment horizontal="left" vertical="center"/>
    </xf>
    <xf numFmtId="0" fontId="23" fillId="5" borderId="2" xfId="0" applyFont="1" applyFill="1" applyBorder="1" applyAlignment="1">
      <alignment horizontal="center" vertical="center" wrapText="1"/>
    </xf>
    <xf numFmtId="0" fontId="5" fillId="5" borderId="3" xfId="6" applyNumberFormat="1" applyFont="1" applyFill="1" applyBorder="1" applyAlignment="1">
      <alignment horizontal="center" vertical="center" wrapText="1"/>
    </xf>
    <xf numFmtId="0" fontId="24" fillId="10" borderId="2" xfId="6" applyFont="1" applyBorder="1" applyAlignment="1">
      <alignment horizontal="center" vertical="center" wrapText="1"/>
    </xf>
    <xf numFmtId="0" fontId="25" fillId="3" borderId="0" xfId="3" applyFont="1" applyBorder="1" applyAlignment="1">
      <alignment horizontal="center" vertical="center" wrapText="1"/>
    </xf>
    <xf numFmtId="0" fontId="9" fillId="0" borderId="0" xfId="0" applyFont="1" applyFill="1" applyAlignment="1">
      <alignment shrinkToFit="1"/>
    </xf>
    <xf numFmtId="0" fontId="8" fillId="3" borderId="0" xfId="3" applyBorder="1" applyAlignment="1">
      <alignment horizontal="center" vertical="center" shrinkToFit="1"/>
    </xf>
    <xf numFmtId="0" fontId="0" fillId="0" borderId="0" xfId="0" applyAlignment="1">
      <alignment shrinkToFit="1"/>
    </xf>
    <xf numFmtId="0" fontId="21" fillId="5" borderId="8" xfId="0" applyNumberFormat="1" applyFont="1" applyFill="1" applyBorder="1" applyAlignment="1">
      <alignment horizontal="center" vertical="center" wrapText="1"/>
    </xf>
    <xf numFmtId="0" fontId="21" fillId="5" borderId="2" xfId="0" applyNumberFormat="1" applyFont="1" applyFill="1" applyBorder="1" applyAlignment="1">
      <alignment horizontal="center" vertical="center" wrapText="1"/>
    </xf>
    <xf numFmtId="0" fontId="27" fillId="5" borderId="2" xfId="0" applyNumberFormat="1" applyFont="1" applyFill="1" applyBorder="1" applyAlignment="1">
      <alignment horizontal="center" vertical="center" wrapText="1"/>
    </xf>
    <xf numFmtId="0" fontId="21" fillId="5" borderId="7" xfId="0" applyNumberFormat="1" applyFont="1" applyFill="1" applyBorder="1" applyAlignment="1">
      <alignment horizontal="center" vertical="center" wrapText="1"/>
    </xf>
    <xf numFmtId="0" fontId="21" fillId="5" borderId="2" xfId="0" applyFont="1" applyFill="1" applyBorder="1" applyAlignment="1">
      <alignment horizontal="center" vertical="center" wrapText="1"/>
    </xf>
    <xf numFmtId="9" fontId="21" fillId="5" borderId="2" xfId="1" applyFont="1" applyFill="1" applyBorder="1" applyAlignment="1">
      <alignment horizontal="center" vertical="center" wrapText="1"/>
    </xf>
    <xf numFmtId="9" fontId="13" fillId="5" borderId="2" xfId="1" applyFont="1" applyFill="1" applyBorder="1" applyAlignment="1">
      <alignment horizontal="center" vertical="center" wrapText="1"/>
    </xf>
    <xf numFmtId="0" fontId="0" fillId="0" borderId="0" xfId="0" applyAlignment="1">
      <alignment wrapText="1"/>
    </xf>
    <xf numFmtId="0" fontId="30" fillId="0" borderId="0" xfId="0" applyFont="1" applyAlignment="1">
      <alignment wrapText="1"/>
    </xf>
    <xf numFmtId="0" fontId="31" fillId="2" borderId="0" xfId="2" applyFont="1" applyAlignment="1">
      <alignment wrapText="1"/>
    </xf>
    <xf numFmtId="0" fontId="32" fillId="12" borderId="16" xfId="7" applyFont="1" applyAlignment="1">
      <alignment wrapText="1"/>
    </xf>
    <xf numFmtId="0" fontId="7" fillId="2" borderId="2" xfId="2" applyBorder="1" applyAlignment="1">
      <alignment wrapText="1"/>
    </xf>
    <xf numFmtId="0" fontId="35" fillId="2" borderId="2" xfId="2" applyFont="1" applyBorder="1"/>
    <xf numFmtId="0" fontId="36" fillId="2" borderId="2" xfId="2" applyFont="1" applyBorder="1"/>
    <xf numFmtId="0" fontId="7" fillId="13" borderId="2" xfId="2" applyFill="1" applyBorder="1" applyAlignment="1">
      <alignment wrapText="1"/>
    </xf>
    <xf numFmtId="0" fontId="0" fillId="0" borderId="0" xfId="0" applyAlignment="1">
      <alignment horizontal="left" vertical="center" wrapText="1"/>
    </xf>
    <xf numFmtId="0" fontId="7" fillId="2" borderId="2" xfId="2" applyBorder="1" applyAlignment="1">
      <alignment horizontal="center" wrapText="1"/>
    </xf>
    <xf numFmtId="0" fontId="7" fillId="2" borderId="2" xfId="2" applyBorder="1" applyAlignment="1">
      <alignment horizontal="left" wrapText="1"/>
    </xf>
    <xf numFmtId="0" fontId="7" fillId="2" borderId="0" xfId="2" applyBorder="1" applyAlignment="1">
      <alignment wrapText="1"/>
    </xf>
    <xf numFmtId="0" fontId="35" fillId="2" borderId="2" xfId="2" applyFont="1" applyBorder="1" applyAlignment="1">
      <alignment wrapText="1"/>
    </xf>
    <xf numFmtId="9" fontId="0" fillId="0" borderId="0" xfId="0" applyNumberFormat="1"/>
    <xf numFmtId="0" fontId="9" fillId="0" borderId="0" xfId="0" applyFont="1" applyAlignment="1">
      <alignment shrinkToFit="1"/>
    </xf>
    <xf numFmtId="0" fontId="0" fillId="13" borderId="0" xfId="0" applyFill="1" applyAlignment="1">
      <alignment shrinkToFit="1"/>
    </xf>
    <xf numFmtId="0" fontId="9" fillId="13" borderId="0" xfId="0" applyFont="1" applyFill="1" applyAlignment="1">
      <alignment shrinkToFit="1"/>
    </xf>
    <xf numFmtId="0" fontId="0" fillId="15" borderId="0" xfId="0" applyFill="1"/>
    <xf numFmtId="0" fontId="26" fillId="5" borderId="2" xfId="0" applyFont="1" applyFill="1" applyBorder="1" applyAlignment="1">
      <alignment horizontal="center" wrapText="1"/>
    </xf>
    <xf numFmtId="0" fontId="0" fillId="0" borderId="0" xfId="0" applyAlignment="1"/>
    <xf numFmtId="0" fontId="15" fillId="0" borderId="0" xfId="0" applyFont="1" applyAlignment="1"/>
    <xf numFmtId="0" fontId="0" fillId="0" borderId="0" xfId="0" applyFill="1" applyAlignment="1"/>
    <xf numFmtId="0" fontId="0" fillId="0" borderId="0" xfId="0" applyAlignment="1">
      <alignment wrapText="1" shrinkToFit="1"/>
    </xf>
    <xf numFmtId="0" fontId="35" fillId="0" borderId="0" xfId="2" applyFont="1" applyFill="1" applyBorder="1" applyAlignment="1">
      <alignment wrapText="1"/>
    </xf>
    <xf numFmtId="0" fontId="41" fillId="0" borderId="0" xfId="2" applyFont="1" applyFill="1" applyBorder="1"/>
    <xf numFmtId="0" fontId="41" fillId="0" borderId="0" xfId="2" applyFont="1" applyFill="1" applyBorder="1" applyAlignment="1">
      <alignment wrapText="1"/>
    </xf>
    <xf numFmtId="0" fontId="8" fillId="4" borderId="0" xfId="4" applyBorder="1" applyAlignment="1">
      <alignment horizontal="left" vertical="center" wrapText="1"/>
    </xf>
    <xf numFmtId="0" fontId="0" fillId="0" borderId="0" xfId="0" applyAlignment="1">
      <alignment horizontal="left" wrapText="1"/>
    </xf>
    <xf numFmtId="0" fontId="0" fillId="0" borderId="0" xfId="0" applyAlignment="1">
      <alignment horizontal="left"/>
    </xf>
    <xf numFmtId="0" fontId="35" fillId="2" borderId="2" xfId="2" applyFont="1" applyBorder="1" applyAlignment="1">
      <alignment horizontal="center" wrapText="1"/>
    </xf>
    <xf numFmtId="0" fontId="3" fillId="0" borderId="0" xfId="0" applyFont="1" applyAlignment="1"/>
    <xf numFmtId="0" fontId="38" fillId="11" borderId="2" xfId="2" applyFont="1" applyFill="1" applyBorder="1" applyAlignment="1">
      <alignment wrapText="1"/>
    </xf>
    <xf numFmtId="0" fontId="11" fillId="0" borderId="0" xfId="0" applyFont="1" applyFill="1" applyBorder="1" applyAlignment="1">
      <alignment vertical="center" wrapText="1"/>
    </xf>
    <xf numFmtId="49" fontId="29" fillId="0" borderId="15" xfId="0" applyNumberFormat="1" applyFont="1" applyFill="1" applyBorder="1" applyAlignment="1" applyProtection="1">
      <alignment horizontal="left" wrapText="1"/>
      <protection locked="0"/>
    </xf>
    <xf numFmtId="0" fontId="5" fillId="0" borderId="10" xfId="6" applyNumberFormat="1" applyFont="1" applyFill="1" applyBorder="1" applyAlignment="1">
      <alignment horizontal="center" vertical="center" wrapText="1"/>
    </xf>
    <xf numFmtId="14" fontId="21" fillId="0" borderId="14" xfId="0" applyNumberFormat="1"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7" fillId="0" borderId="1" xfId="2" applyFill="1" applyBorder="1"/>
    <xf numFmtId="0" fontId="7" fillId="0" borderId="2" xfId="2" applyNumberFormat="1" applyFill="1" applyBorder="1"/>
    <xf numFmtId="0" fontId="38" fillId="10" borderId="2" xfId="6" applyFont="1" applyBorder="1"/>
    <xf numFmtId="0" fontId="38" fillId="0" borderId="2" xfId="2" applyNumberFormat="1" applyFont="1" applyFill="1" applyBorder="1"/>
    <xf numFmtId="0" fontId="0" fillId="0" borderId="0" xfId="0" applyFill="1" applyAlignment="1">
      <alignment wrapText="1"/>
    </xf>
    <xf numFmtId="0" fontId="10" fillId="0" borderId="0" xfId="0" applyFont="1" applyFill="1"/>
    <xf numFmtId="0" fontId="7" fillId="0" borderId="5" xfId="2" applyNumberFormat="1" applyFill="1" applyBorder="1"/>
    <xf numFmtId="0" fontId="0" fillId="0" borderId="0" xfId="0" applyFill="1" applyBorder="1"/>
    <xf numFmtId="0" fontId="0" fillId="0" borderId="0" xfId="0" applyFill="1" applyBorder="1" applyAlignment="1">
      <alignment wrapText="1"/>
    </xf>
    <xf numFmtId="0" fontId="10" fillId="0" borderId="0" xfId="0" applyFont="1" applyFill="1" applyBorder="1"/>
    <xf numFmtId="0" fontId="7" fillId="0" borderId="0" xfId="2" applyNumberFormat="1" applyFill="1" applyBorder="1"/>
    <xf numFmtId="0" fontId="35" fillId="14" borderId="2" xfId="2" applyNumberFormat="1" applyFont="1" applyFill="1" applyBorder="1" applyAlignment="1">
      <alignment wrapText="1"/>
    </xf>
    <xf numFmtId="0" fontId="35" fillId="2" borderId="2" xfId="2" applyNumberFormat="1" applyFont="1" applyBorder="1"/>
    <xf numFmtId="0" fontId="35" fillId="0" borderId="2" xfId="2" applyNumberFormat="1" applyFont="1" applyFill="1" applyBorder="1"/>
    <xf numFmtId="0" fontId="35" fillId="0" borderId="0" xfId="2" applyNumberFormat="1" applyFont="1" applyFill="1" applyBorder="1"/>
    <xf numFmtId="0" fontId="35" fillId="0" borderId="5" xfId="2" applyNumberFormat="1" applyFont="1" applyFill="1" applyBorder="1"/>
    <xf numFmtId="0" fontId="37" fillId="2" borderId="2" xfId="2" applyNumberFormat="1" applyFont="1" applyBorder="1"/>
    <xf numFmtId="0" fontId="37" fillId="0" borderId="2" xfId="2" applyNumberFormat="1" applyFont="1" applyFill="1" applyBorder="1"/>
    <xf numFmtId="0" fontId="37" fillId="0" borderId="0" xfId="2" applyNumberFormat="1" applyFont="1" applyFill="1" applyBorder="1"/>
    <xf numFmtId="0" fontId="37" fillId="0" borderId="5" xfId="2" applyNumberFormat="1" applyFont="1" applyFill="1" applyBorder="1"/>
    <xf numFmtId="0" fontId="38" fillId="0" borderId="1" xfId="2" applyNumberFormat="1" applyFont="1" applyFill="1" applyBorder="1"/>
    <xf numFmtId="0" fontId="15" fillId="0" borderId="0" xfId="0" applyFont="1" applyFill="1" applyAlignment="1"/>
    <xf numFmtId="0" fontId="3" fillId="0" borderId="0" xfId="0" applyFont="1" applyFill="1" applyAlignment="1"/>
    <xf numFmtId="0" fontId="41" fillId="0" borderId="0" xfId="0" applyFont="1" applyFill="1" applyAlignment="1"/>
    <xf numFmtId="0" fontId="40" fillId="0" borderId="0" xfId="0" applyFont="1" applyFill="1" applyAlignment="1"/>
    <xf numFmtId="0" fontId="39" fillId="0" borderId="0" xfId="0" applyFont="1" applyFill="1" applyAlignment="1"/>
    <xf numFmtId="0" fontId="42" fillId="5" borderId="8"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14" fontId="21" fillId="5" borderId="1" xfId="0" applyNumberFormat="1" applyFont="1" applyFill="1" applyBorder="1" applyAlignment="1">
      <alignment horizontal="center" vertical="center" wrapText="1"/>
    </xf>
    <xf numFmtId="0" fontId="43" fillId="2" borderId="2" xfId="2" applyNumberFormat="1" applyFont="1" applyBorder="1"/>
    <xf numFmtId="0" fontId="43" fillId="0" borderId="2" xfId="2" applyNumberFormat="1" applyFont="1" applyFill="1" applyBorder="1"/>
    <xf numFmtId="0" fontId="43" fillId="0" borderId="0" xfId="2" applyNumberFormat="1" applyFont="1" applyFill="1" applyBorder="1"/>
    <xf numFmtId="0" fontId="43" fillId="0" borderId="5" xfId="2" applyNumberFormat="1" applyFont="1" applyFill="1" applyBorder="1"/>
    <xf numFmtId="0" fontId="7" fillId="2" borderId="2" xfId="2" applyBorder="1" applyAlignment="1">
      <alignment vertical="center" wrapText="1"/>
    </xf>
    <xf numFmtId="0" fontId="0" fillId="0" borderId="0" xfId="0" applyNumberFormat="1" applyAlignment="1">
      <alignment horizontal="left"/>
    </xf>
    <xf numFmtId="2" fontId="35" fillId="2" borderId="2" xfId="2" applyNumberFormat="1" applyFont="1" applyBorder="1" applyAlignment="1">
      <alignment horizontal="right"/>
    </xf>
    <xf numFmtId="0" fontId="2" fillId="0" borderId="0" xfId="0" applyNumberFormat="1" applyFont="1" applyAlignment="1">
      <alignment horizontal="right"/>
    </xf>
    <xf numFmtId="0" fontId="7" fillId="2" borderId="2" xfId="2" applyBorder="1" applyAlignment="1">
      <alignment vertical="top" wrapText="1"/>
    </xf>
    <xf numFmtId="0" fontId="7" fillId="2" borderId="2" xfId="2" applyBorder="1" applyAlignment="1">
      <alignment vertical="top"/>
    </xf>
    <xf numFmtId="0" fontId="7" fillId="11" borderId="2" xfId="2" applyNumberFormat="1" applyFill="1" applyBorder="1"/>
    <xf numFmtId="0" fontId="7" fillId="2" borderId="2" xfId="2" applyBorder="1" applyAlignment="1">
      <alignment wrapText="1" shrinkToFit="1"/>
    </xf>
    <xf numFmtId="0" fontId="38" fillId="11" borderId="1" xfId="2" applyFont="1" applyFill="1" applyBorder="1" applyAlignment="1">
      <alignment wrapText="1"/>
    </xf>
    <xf numFmtId="0" fontId="0" fillId="0" borderId="0" xfId="0" applyAlignment="1">
      <alignment horizontal="center" wrapText="1"/>
    </xf>
    <xf numFmtId="0" fontId="37" fillId="0" borderId="1" xfId="2" applyNumberFormat="1" applyFont="1" applyFill="1" applyBorder="1"/>
    <xf numFmtId="2" fontId="15" fillId="9" borderId="7" xfId="0" applyNumberFormat="1" applyFont="1" applyFill="1" applyBorder="1" applyAlignment="1">
      <alignment vertical="center"/>
    </xf>
    <xf numFmtId="2" fontId="15" fillId="9" borderId="9" xfId="0" applyNumberFormat="1" applyFont="1" applyFill="1" applyBorder="1" applyAlignment="1">
      <alignment vertical="center"/>
    </xf>
    <xf numFmtId="0" fontId="36" fillId="16" borderId="2" xfId="2" applyFont="1" applyFill="1" applyBorder="1" applyAlignment="1">
      <alignment horizontal="center"/>
    </xf>
    <xf numFmtId="0" fontId="7" fillId="16" borderId="2" xfId="2" applyFill="1" applyBorder="1"/>
    <xf numFmtId="0" fontId="7" fillId="16" borderId="2" xfId="2" applyFill="1" applyBorder="1" applyAlignment="1">
      <alignment wrapText="1"/>
    </xf>
    <xf numFmtId="164" fontId="36" fillId="16" borderId="2" xfId="1" applyNumberFormat="1" applyFont="1" applyFill="1" applyBorder="1"/>
    <xf numFmtId="0" fontId="36" fillId="16" borderId="2" xfId="1" applyNumberFormat="1" applyFont="1" applyFill="1" applyBorder="1"/>
    <xf numFmtId="164" fontId="7" fillId="7" borderId="2" xfId="1" applyNumberFormat="1" applyFont="1" applyFill="1" applyBorder="1"/>
    <xf numFmtId="164" fontId="7" fillId="2" borderId="2" xfId="1" applyNumberFormat="1" applyFont="1" applyFill="1" applyBorder="1"/>
    <xf numFmtId="0" fontId="36" fillId="16" borderId="2" xfId="2" applyFont="1" applyFill="1" applyBorder="1"/>
    <xf numFmtId="0" fontId="36" fillId="16" borderId="2" xfId="2" applyFont="1" applyFill="1" applyBorder="1" applyAlignment="1">
      <alignment wrapText="1"/>
    </xf>
    <xf numFmtId="0" fontId="48" fillId="16" borderId="0" xfId="0" applyFont="1" applyFill="1" applyAlignment="1">
      <alignment horizontal="center"/>
    </xf>
    <xf numFmtId="0" fontId="48" fillId="16" borderId="0" xfId="0" applyFont="1" applyFill="1"/>
    <xf numFmtId="164" fontId="48" fillId="16" borderId="0" xfId="1" applyNumberFormat="1" applyFont="1" applyFill="1"/>
    <xf numFmtId="0" fontId="15" fillId="9" borderId="6" xfId="0" applyFont="1" applyFill="1" applyBorder="1" applyAlignment="1">
      <alignment vertical="center"/>
    </xf>
    <xf numFmtId="0" fontId="34" fillId="9" borderId="6" xfId="0" applyFont="1" applyFill="1" applyBorder="1" applyAlignment="1">
      <alignment vertical="center"/>
    </xf>
    <xf numFmtId="0" fontId="34" fillId="9" borderId="7" xfId="0" applyFont="1" applyFill="1" applyBorder="1" applyAlignment="1">
      <alignment vertical="center" wrapText="1"/>
    </xf>
    <xf numFmtId="0" fontId="34" fillId="9" borderId="7" xfId="0" applyFont="1" applyFill="1" applyBorder="1" applyAlignment="1">
      <alignment vertical="center"/>
    </xf>
    <xf numFmtId="0" fontId="34" fillId="9" borderId="1" xfId="0" applyFont="1" applyFill="1" applyBorder="1" applyAlignment="1">
      <alignment vertical="center"/>
    </xf>
    <xf numFmtId="0" fontId="34" fillId="9" borderId="1" xfId="0" applyFont="1" applyFill="1" applyBorder="1" applyAlignment="1">
      <alignment vertical="center" wrapText="1"/>
    </xf>
    <xf numFmtId="0" fontId="34" fillId="9" borderId="6" xfId="0" applyFont="1" applyFill="1" applyBorder="1" applyAlignment="1">
      <alignment vertical="center" wrapText="1"/>
    </xf>
    <xf numFmtId="0" fontId="49" fillId="9" borderId="7" xfId="0" applyFont="1" applyFill="1" applyBorder="1" applyAlignment="1">
      <alignment vertical="center"/>
    </xf>
    <xf numFmtId="2" fontId="15" fillId="9" borderId="14" xfId="0" applyNumberFormat="1" applyFont="1" applyFill="1" applyBorder="1" applyAlignment="1">
      <alignment vertical="center"/>
    </xf>
    <xf numFmtId="165" fontId="15" fillId="9" borderId="7" xfId="0" applyNumberFormat="1" applyFont="1" applyFill="1" applyBorder="1" applyAlignment="1">
      <alignment vertical="center"/>
    </xf>
    <xf numFmtId="165" fontId="15" fillId="9" borderId="6" xfId="0" applyNumberFormat="1" applyFont="1" applyFill="1" applyBorder="1" applyAlignment="1">
      <alignment vertical="center"/>
    </xf>
    <xf numFmtId="165" fontId="15" fillId="9" borderId="9" xfId="0" applyNumberFormat="1" applyFont="1" applyFill="1" applyBorder="1" applyAlignment="1">
      <alignment vertical="center"/>
    </xf>
    <xf numFmtId="0" fontId="35" fillId="14" borderId="2" xfId="2" applyFont="1" applyFill="1" applyBorder="1" applyAlignment="1">
      <alignment horizontal="center" wrapText="1" readingOrder="1"/>
    </xf>
    <xf numFmtId="0" fontId="7" fillId="2" borderId="2" xfId="2" applyNumberFormat="1" applyBorder="1" applyAlignment="1">
      <alignment wrapText="1"/>
    </xf>
    <xf numFmtId="0" fontId="37" fillId="2" borderId="2" xfId="2" applyFont="1" applyBorder="1"/>
    <xf numFmtId="9" fontId="37" fillId="2" borderId="2" xfId="1" applyFont="1" applyFill="1" applyBorder="1"/>
    <xf numFmtId="0" fontId="7" fillId="2" borderId="2" xfId="2" applyFont="1" applyBorder="1"/>
    <xf numFmtId="0" fontId="1" fillId="0" borderId="0" xfId="0" applyFont="1" applyFill="1" applyAlignment="1"/>
    <xf numFmtId="0" fontId="37" fillId="2" borderId="2" xfId="2" applyFont="1" applyBorder="1" applyAlignment="1">
      <alignment wrapText="1"/>
    </xf>
    <xf numFmtId="0" fontId="5" fillId="5" borderId="2" xfId="0" applyFont="1" applyFill="1" applyBorder="1" applyAlignment="1">
      <alignment horizontal="center" vertical="center" wrapText="1"/>
    </xf>
    <xf numFmtId="0" fontId="11" fillId="5" borderId="2" xfId="0" applyFont="1" applyFill="1" applyBorder="1" applyAlignment="1">
      <alignment horizontal="center" wrapText="1"/>
    </xf>
    <xf numFmtId="0" fontId="12" fillId="5" borderId="2" xfId="0" applyFont="1" applyFill="1" applyBorder="1" applyAlignment="1">
      <alignment horizontal="center" wrapText="1"/>
    </xf>
    <xf numFmtId="0" fontId="11" fillId="5" borderId="3" xfId="0" applyFont="1" applyFill="1" applyBorder="1" applyAlignment="1">
      <alignment wrapText="1"/>
    </xf>
    <xf numFmtId="0" fontId="11" fillId="5" borderId="4" xfId="0" applyFont="1" applyFill="1" applyBorder="1" applyAlignment="1">
      <alignment wrapText="1"/>
    </xf>
    <xf numFmtId="0" fontId="11" fillId="5" borderId="5" xfId="0" applyFont="1" applyFill="1" applyBorder="1" applyAlignment="1">
      <alignment wrapText="1"/>
    </xf>
    <xf numFmtId="0" fontId="11" fillId="5" borderId="6" xfId="0" applyFont="1" applyFill="1" applyBorder="1" applyAlignment="1">
      <alignment horizontal="center" wrapText="1"/>
    </xf>
    <xf numFmtId="0" fontId="11" fillId="5" borderId="1" xfId="0" applyFont="1" applyFill="1" applyBorder="1" applyAlignment="1">
      <alignment horizontal="center" wrapText="1"/>
    </xf>
    <xf numFmtId="0" fontId="11" fillId="5" borderId="1" xfId="0" applyFont="1" applyFill="1" applyBorder="1" applyAlignment="1">
      <alignment wrapText="1"/>
    </xf>
    <xf numFmtId="0" fontId="11" fillId="5" borderId="13" xfId="0" applyFont="1" applyFill="1" applyBorder="1" applyAlignment="1">
      <alignment horizontal="center" wrapText="1"/>
    </xf>
    <xf numFmtId="0" fontId="11" fillId="5" borderId="12" xfId="0" applyFont="1" applyFill="1" applyBorder="1" applyAlignment="1">
      <alignment wrapText="1"/>
    </xf>
    <xf numFmtId="0" fontId="12" fillId="5" borderId="2" xfId="0" applyFont="1" applyFill="1" applyBorder="1" applyAlignment="1">
      <alignment wrapText="1"/>
    </xf>
    <xf numFmtId="0" fontId="28" fillId="5" borderId="3" xfId="0" applyFont="1" applyFill="1" applyBorder="1" applyAlignment="1" applyProtection="1">
      <alignment horizontal="center" wrapText="1"/>
      <protection locked="0"/>
    </xf>
    <xf numFmtId="0" fontId="28" fillId="5" borderId="4" xfId="0" applyFont="1" applyFill="1" applyBorder="1" applyAlignment="1" applyProtection="1">
      <alignment horizontal="center" wrapText="1"/>
      <protection locked="0"/>
    </xf>
    <xf numFmtId="0" fontId="28" fillId="5" borderId="5" xfId="0" applyFont="1" applyFill="1" applyBorder="1" applyAlignment="1" applyProtection="1">
      <alignment horizontal="center" wrapText="1"/>
      <protection locked="0"/>
    </xf>
    <xf numFmtId="14" fontId="5" fillId="5" borderId="2" xfId="0" applyNumberFormat="1" applyFont="1" applyFill="1" applyBorder="1" applyAlignment="1">
      <alignment horizontal="center" vertical="center" wrapText="1"/>
    </xf>
    <xf numFmtId="14" fontId="0" fillId="0" borderId="2" xfId="0" applyNumberFormat="1" applyBorder="1" applyAlignment="1">
      <alignment horizontal="center" vertical="center" wrapText="1"/>
    </xf>
    <xf numFmtId="0" fontId="13" fillId="5" borderId="4" xfId="0" applyNumberFormat="1" applyFont="1" applyFill="1" applyBorder="1" applyAlignment="1">
      <alignment horizontal="center" vertical="center" wrapText="1"/>
    </xf>
    <xf numFmtId="0" fontId="18" fillId="5" borderId="5" xfId="0" applyFont="1" applyFill="1" applyBorder="1" applyAlignment="1">
      <alignment horizontal="center" vertical="center" wrapText="1"/>
    </xf>
    <xf numFmtId="14" fontId="21" fillId="5" borderId="6" xfId="0" applyNumberFormat="1" applyFont="1" applyFill="1" applyBorder="1" applyAlignment="1">
      <alignment horizontal="center" vertical="center" wrapText="1"/>
    </xf>
    <xf numFmtId="14" fontId="21" fillId="5" borderId="1" xfId="0" applyNumberFormat="1" applyFont="1" applyFill="1" applyBorder="1" applyAlignment="1">
      <alignment horizontal="center" vertical="center" wrapText="1"/>
    </xf>
    <xf numFmtId="0" fontId="5" fillId="5" borderId="3" xfId="0" applyNumberFormat="1" applyFont="1" applyFill="1" applyBorder="1" applyAlignment="1">
      <alignment horizontal="center" vertical="center" wrapText="1"/>
    </xf>
    <xf numFmtId="0" fontId="0" fillId="0" borderId="4" xfId="0" applyBorder="1" applyAlignment="1"/>
    <xf numFmtId="0" fontId="0" fillId="0" borderId="5" xfId="0" applyBorder="1" applyAlignment="1"/>
    <xf numFmtId="0" fontId="21" fillId="5" borderId="6" xfId="0" applyNumberFormat="1" applyFont="1" applyFill="1" applyBorder="1" applyAlignment="1">
      <alignment horizontal="center" vertical="center" wrapText="1"/>
    </xf>
    <xf numFmtId="0" fontId="21" fillId="5" borderId="1" xfId="0" applyNumberFormat="1" applyFont="1" applyFill="1" applyBorder="1" applyAlignment="1">
      <alignment horizontal="center" vertical="center" wrapText="1"/>
    </xf>
    <xf numFmtId="0" fontId="5" fillId="5" borderId="3" xfId="6" applyNumberFormat="1" applyFont="1" applyFill="1" applyBorder="1" applyAlignment="1">
      <alignment horizontal="center" vertical="center" wrapText="1"/>
    </xf>
    <xf numFmtId="0" fontId="15" fillId="0" borderId="5" xfId="0" applyFont="1" applyBorder="1" applyAlignment="1">
      <alignment horizontal="center" vertical="center" wrapText="1"/>
    </xf>
    <xf numFmtId="0" fontId="5" fillId="5" borderId="4" xfId="6" applyNumberFormat="1" applyFon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10" fillId="5" borderId="3" xfId="0" applyFont="1" applyFill="1" applyBorder="1" applyAlignment="1"/>
    <xf numFmtId="0" fontId="10" fillId="5" borderId="4" xfId="0" applyFont="1" applyFill="1" applyBorder="1" applyAlignment="1"/>
    <xf numFmtId="0" fontId="10" fillId="5" borderId="5" xfId="0" applyFont="1" applyFill="1" applyBorder="1" applyAlignment="1"/>
    <xf numFmtId="0" fontId="11" fillId="5" borderId="10" xfId="0" applyFont="1" applyFill="1" applyBorder="1" applyAlignment="1">
      <alignment vertical="center" wrapText="1"/>
    </xf>
    <xf numFmtId="0" fontId="11" fillId="5" borderId="4" xfId="0" applyFont="1" applyFill="1" applyBorder="1" applyAlignment="1">
      <alignment vertical="center" wrapText="1"/>
    </xf>
    <xf numFmtId="0" fontId="11" fillId="5" borderId="5" xfId="0" applyFont="1" applyFill="1" applyBorder="1" applyAlignment="1">
      <alignment vertical="center" wrapText="1"/>
    </xf>
    <xf numFmtId="0" fontId="13" fillId="5" borderId="3"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10" xfId="0" applyNumberFormat="1" applyFont="1" applyFill="1" applyBorder="1" applyAlignment="1">
      <alignment horizontal="center" vertical="center" wrapText="1"/>
    </xf>
    <xf numFmtId="0" fontId="19" fillId="0" borderId="11" xfId="0" applyNumberFormat="1" applyFont="1" applyBorder="1" applyAlignment="1">
      <alignment horizontal="center" vertical="center" wrapText="1"/>
    </xf>
    <xf numFmtId="0" fontId="19" fillId="0" borderId="12" xfId="0" applyNumberFormat="1" applyFont="1" applyBorder="1" applyAlignment="1">
      <alignment horizontal="center" vertical="center" wrapText="1"/>
    </xf>
    <xf numFmtId="49" fontId="29" fillId="5" borderId="4" xfId="0" applyNumberFormat="1" applyFont="1" applyFill="1" applyBorder="1" applyAlignment="1" applyProtection="1">
      <alignment horizontal="left" wrapText="1"/>
      <protection locked="0"/>
    </xf>
    <xf numFmtId="49" fontId="29" fillId="5" borderId="5" xfId="0" applyNumberFormat="1" applyFont="1" applyFill="1" applyBorder="1" applyAlignment="1" applyProtection="1">
      <alignment horizontal="left" wrapText="1"/>
      <protection locked="0"/>
    </xf>
    <xf numFmtId="0" fontId="21" fillId="5" borderId="3" xfId="0" applyFont="1" applyFill="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21" fillId="5" borderId="3" xfId="0" applyFont="1" applyFill="1" applyBorder="1" applyAlignment="1">
      <alignment horizontal="center" vertical="center" wrapText="1"/>
    </xf>
    <xf numFmtId="0" fontId="24" fillId="10" borderId="2" xfId="6" applyFont="1" applyBorder="1" applyAlignment="1">
      <alignment horizontal="center" vertical="center"/>
    </xf>
    <xf numFmtId="49" fontId="4" fillId="5" borderId="14" xfId="0" applyNumberFormat="1" applyFont="1" applyFill="1" applyBorder="1" applyAlignment="1">
      <alignment horizontal="left" vertical="top" wrapText="1"/>
    </xf>
    <xf numFmtId="49" fontId="4" fillId="5" borderId="15" xfId="0" applyNumberFormat="1" applyFont="1" applyFill="1" applyBorder="1" applyAlignment="1">
      <alignment horizontal="left" vertical="top" wrapText="1"/>
    </xf>
    <xf numFmtId="49" fontId="4" fillId="5" borderId="13" xfId="0" applyNumberFormat="1" applyFont="1" applyFill="1" applyBorder="1" applyAlignment="1">
      <alignment horizontal="left" vertical="top" wrapText="1"/>
    </xf>
    <xf numFmtId="0" fontId="0" fillId="0" borderId="10" xfId="0" applyBorder="1" applyAlignment="1"/>
    <xf numFmtId="0" fontId="0" fillId="0" borderId="11" xfId="0" applyBorder="1" applyAlignment="1"/>
    <xf numFmtId="0" fontId="0" fillId="0" borderId="12" xfId="0" applyBorder="1" applyAlignment="1"/>
    <xf numFmtId="0" fontId="11" fillId="5"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0" fillId="5" borderId="2" xfId="0" applyFill="1" applyBorder="1" applyAlignment="1">
      <alignment horizontal="center"/>
    </xf>
    <xf numFmtId="0" fontId="14" fillId="5" borderId="2" xfId="0" applyFont="1" applyFill="1" applyBorder="1" applyAlignment="1">
      <alignment vertical="center" wrapText="1"/>
    </xf>
    <xf numFmtId="0" fontId="0" fillId="5" borderId="2" xfId="0" applyFill="1" applyBorder="1" applyAlignment="1"/>
    <xf numFmtId="0" fontId="5" fillId="5" borderId="2" xfId="0" applyNumberFormat="1" applyFont="1" applyFill="1" applyBorder="1" applyAlignment="1">
      <alignment horizontal="left" vertical="center" wrapText="1"/>
    </xf>
    <xf numFmtId="0" fontId="15" fillId="5" borderId="2" xfId="0" applyFont="1" applyFill="1" applyBorder="1" applyAlignment="1">
      <alignment horizontal="center"/>
    </xf>
    <xf numFmtId="0" fontId="15" fillId="5" borderId="2" xfId="0" applyFont="1" applyFill="1" applyBorder="1" applyAlignment="1"/>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1" fillId="5" borderId="3" xfId="0" applyFont="1" applyFill="1" applyBorder="1" applyAlignment="1">
      <alignment vertical="center" wrapText="1"/>
    </xf>
    <xf numFmtId="0" fontId="0" fillId="5" borderId="4" xfId="0" applyFill="1" applyBorder="1" applyAlignment="1"/>
    <xf numFmtId="0" fontId="28" fillId="5" borderId="3" xfId="0" applyFont="1" applyFill="1" applyBorder="1" applyAlignment="1">
      <alignment horizontal="left" vertical="center" wrapText="1"/>
    </xf>
    <xf numFmtId="0" fontId="28" fillId="5" borderId="4" xfId="0" applyFont="1" applyFill="1" applyBorder="1" applyAlignment="1">
      <alignment horizontal="left" vertical="center" wrapText="1"/>
    </xf>
    <xf numFmtId="0" fontId="28" fillId="5" borderId="5" xfId="0" applyFont="1" applyFill="1" applyBorder="1" applyAlignment="1">
      <alignment horizontal="left" vertical="center" wrapText="1"/>
    </xf>
    <xf numFmtId="9" fontId="5" fillId="5" borderId="3" xfId="1" quotePrefix="1" applyFont="1" applyFill="1" applyBorder="1" applyAlignment="1">
      <alignment horizontal="center" vertical="center" wrapText="1"/>
    </xf>
    <xf numFmtId="9" fontId="0" fillId="5" borderId="4" xfId="1" applyFont="1" applyFill="1" applyBorder="1" applyAlignment="1">
      <alignment horizontal="center" vertical="center" wrapText="1"/>
    </xf>
    <xf numFmtId="9" fontId="0" fillId="5" borderId="5" xfId="1" applyFont="1" applyFill="1" applyBorder="1" applyAlignment="1">
      <alignment horizontal="center" vertical="center" wrapText="1"/>
    </xf>
    <xf numFmtId="9" fontId="5" fillId="5" borderId="3" xfId="1" applyFont="1" applyFill="1" applyBorder="1" applyAlignment="1">
      <alignment horizontal="center" vertical="center" wrapText="1"/>
    </xf>
    <xf numFmtId="0" fontId="0" fillId="5" borderId="5" xfId="0" applyFill="1" applyBorder="1" applyAlignment="1"/>
    <xf numFmtId="0" fontId="0" fillId="0" borderId="2" xfId="0" applyBorder="1" applyAlignment="1"/>
    <xf numFmtId="0" fontId="5" fillId="6"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49" fontId="4" fillId="5" borderId="3" xfId="0" applyNumberFormat="1" applyFont="1" applyFill="1" applyBorder="1" applyAlignment="1">
      <alignment horizontal="left" vertical="top" wrapText="1"/>
    </xf>
    <xf numFmtId="49" fontId="4" fillId="5" borderId="4" xfId="0" applyNumberFormat="1" applyFont="1" applyFill="1" applyBorder="1" applyAlignment="1">
      <alignment horizontal="left" vertical="top" wrapText="1"/>
    </xf>
    <xf numFmtId="49" fontId="4" fillId="5" borderId="5" xfId="0" applyNumberFormat="1" applyFont="1" applyFill="1" applyBorder="1" applyAlignment="1">
      <alignment horizontal="left" vertical="top" wrapText="1"/>
    </xf>
    <xf numFmtId="0" fontId="11" fillId="5" borderId="2" xfId="0" applyFont="1" applyFill="1" applyBorder="1" applyAlignment="1">
      <alignment vertical="center" wrapText="1"/>
    </xf>
    <xf numFmtId="0" fontId="15" fillId="5" borderId="7" xfId="0" applyFont="1" applyFill="1" applyBorder="1" applyAlignment="1">
      <alignment horizontal="center" vertical="center" wrapText="1"/>
    </xf>
    <xf numFmtId="0" fontId="0" fillId="0" borderId="7" xfId="0" applyFont="1" applyBorder="1" applyAlignment="1">
      <alignment vertical="center"/>
    </xf>
    <xf numFmtId="0" fontId="0" fillId="0" borderId="1" xfId="0" applyFont="1" applyBorder="1" applyAlignment="1">
      <alignment vertical="center"/>
    </xf>
    <xf numFmtId="0" fontId="15" fillId="6" borderId="2" xfId="0" applyFont="1" applyFill="1" applyBorder="1" applyAlignment="1">
      <alignment horizontal="left" vertical="center" wrapText="1" shrinkToFit="1"/>
    </xf>
  </cellXfs>
  <cellStyles count="8">
    <cellStyle name="Dobro" xfId="2" builtinId="26"/>
    <cellStyle name="Hiperpovezava" xfId="5" builtinId="8"/>
    <cellStyle name="Navadno" xfId="0" builtinId="0"/>
    <cellStyle name="Nevtralno" xfId="6" builtinId="28"/>
    <cellStyle name="Odstotek" xfId="1" builtinId="5"/>
    <cellStyle name="Opomba" xfId="7" builtinId="10"/>
    <cellStyle name="Poudarek1" xfId="3" builtinId="29"/>
    <cellStyle name="Poudarek2" xfId="4" builtinId="33"/>
  </cellStyles>
  <dxfs count="0"/>
  <tableStyles count="0" defaultTableStyle="TableStyleMedium2" defaultPivotStyle="PivotStyleLight16"/>
  <colors>
    <mruColors>
      <color rgb="FF0061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21</xdr:row>
      <xdr:rowOff>152400</xdr:rowOff>
    </xdr:from>
    <xdr:to>
      <xdr:col>0</xdr:col>
      <xdr:colOff>6096000</xdr:colOff>
      <xdr:row>39</xdr:row>
      <xdr:rowOff>95250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5381625"/>
          <a:ext cx="546735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581025</xdr:colOff>
      <xdr:row>51</xdr:row>
      <xdr:rowOff>180975</xdr:rowOff>
    </xdr:from>
    <xdr:to>
      <xdr:col>4</xdr:col>
      <xdr:colOff>152400</xdr:colOff>
      <xdr:row>77</xdr:row>
      <xdr:rowOff>38100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11039475"/>
          <a:ext cx="9772650"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cuments/SABINA%20DOKUMENTI/CresCo/PROJEKTI/PROGRAMIRANJE%20KOHEZIJA%2021-27/NA&#268;RT%20ZA%20ODPORNOST%20IN%20OKREVANJE/GRADIVO%20IN%20DELO%20MAREC%202021/poslano%20na%20EK/SI%20RRP_zdravje_15.3.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Dokuzov/AppData/Local/Temp/notes00506E/RRF%20Podporno%20okolje_26.3.202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stamcar/AppData/Local/Temp/notes4862C3/05_RRP_Mejniki_12.5.2021_dopolnitev%20SO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enkoP31/AppData/Local/Microsoft/Windows/INetCache/Content.Outlook/BCYP8SYV/03_RRF_MJU_projekti_URDR-03-03-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oji%20dokumenti/2021-2027/programiranje/RRF/podskupine%20RRF/obrazci%20za%20dopolnitev%20NOE_jan.%202021/ostale%20komponente/31.3.2021/tabele/Kopija%20datoteke%20RRF%20Komponenta%20&#268;isto%20in%20varno%20okolje%201%204%202021_GI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mnz.sharepoint.com/sites/RRFMJU/Dokumenti%20v%20skupni%20rabi/RRF%20-%20verzija%20april%202021/RRF%20Podporno%20okolje_26.3.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oji%20dokumenti/2021-2027/programiranje/RRF/podskupine%20RRF/obrazci%20za%20dopolnitev%20NOE_jan.%202021/SI%20RRP_education_15.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Instructions - read this fir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 val="T1_Pick_List "/>
    </sheetNames>
    <sheetDataSet>
      <sheetData sheetId="0"/>
      <sheetData sheetId="1"/>
      <sheetData sheetId="2">
        <row r="18">
          <cell r="B18">
            <v>0</v>
          </cell>
        </row>
        <row r="19">
          <cell r="B19">
            <v>0</v>
          </cell>
        </row>
      </sheetData>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Instructions - read this fir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s>
    <sheetDataSet>
      <sheetData sheetId="0" refreshError="1"/>
      <sheetData sheetId="1" refreshError="1"/>
      <sheetData sheetId="2" refreshError="1"/>
      <sheetData sheetId="3" refreshError="1"/>
      <sheetData sheetId="4" refreshError="1">
        <row r="5">
          <cell r="N5" t="str">
            <v>Proces medresorskega usklajevanja. Aktivnosti se bomo lotili pravočasno in vključili predvidene interese drugih resorjev.</v>
          </cell>
        </row>
        <row r="9">
          <cell r="N9" t="str">
            <v>Neustrezno pripravljena dokumentacija s strani podjetij, nepridobitev soglasij pristojnih organov za pridobitev okoljske in gradbene dokumentacije.</v>
          </cell>
        </row>
      </sheetData>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 PODATKOV za T1"/>
      <sheetName val="T1_Pick_List"/>
      <sheetName val="T1_Pick_List "/>
      <sheetName val="Instructions - read this fir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List1"/>
      <sheetName val="Instructions - read this fir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Instructions - read this fir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Instructions - read this fir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8.bin"/><Relationship Id="rId5" Type="http://schemas.openxmlformats.org/officeDocument/2006/relationships/hyperlink" Target="https://ec.europa.eu/eurostat/statistics-explained/index.php?title=Glossary:Classification_of_the_functions_of_government_(COFOG)" TargetMode="External"/><Relationship Id="rId4" Type="http://schemas.openxmlformats.org/officeDocument/2006/relationships/printerSettings" Target="../printerSettings/printerSettings3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mop.si/" TargetMode="External"/><Relationship Id="rId3" Type="http://schemas.openxmlformats.org/officeDocument/2006/relationships/printerSettings" Target="../printerSettings/printerSettings21.bin"/><Relationship Id="rId7" Type="http://schemas.openxmlformats.org/officeDocument/2006/relationships/hyperlink" Target="https://www.mop.si/" TargetMode="Externa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hyperlink" Target="https://www.mop.si/" TargetMode="External"/><Relationship Id="rId5" Type="http://schemas.openxmlformats.org/officeDocument/2006/relationships/hyperlink" Target="https://www.mop.si/" TargetMode="External"/><Relationship Id="rId4" Type="http://schemas.openxmlformats.org/officeDocument/2006/relationships/printerSettings" Target="../printerSettings/printerSettings22.bin"/><Relationship Id="rId9"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01"/>
  <sheetViews>
    <sheetView topLeftCell="M1951" workbookViewId="0">
      <selection activeCell="M157" sqref="M157"/>
    </sheetView>
  </sheetViews>
  <sheetFormatPr defaultRowHeight="15.75" x14ac:dyDescent="0.25"/>
  <cols>
    <col min="1" max="2" width="14.85546875" customWidth="1"/>
    <col min="3" max="8" width="14.85546875" style="1" customWidth="1"/>
    <col min="9" max="9" width="53.85546875" style="1" bestFit="1" customWidth="1"/>
    <col min="10" max="11" width="14.85546875" style="1" customWidth="1"/>
    <col min="12" max="12" width="37.42578125" style="1" customWidth="1"/>
    <col min="13" max="13" width="131.140625" style="78" customWidth="1"/>
    <col min="14" max="14" width="142.140625" style="66" customWidth="1"/>
    <col min="16" max="16" width="47.85546875" bestFit="1" customWidth="1"/>
    <col min="17" max="17" width="144.5703125" bestFit="1" customWidth="1"/>
  </cols>
  <sheetData>
    <row r="1" spans="1:17" ht="30" x14ac:dyDescent="0.25">
      <c r="A1" s="3" t="s">
        <v>20</v>
      </c>
      <c r="B1" s="3" t="s">
        <v>25</v>
      </c>
      <c r="C1" s="4" t="s">
        <v>12</v>
      </c>
      <c r="D1" s="4" t="s">
        <v>13</v>
      </c>
      <c r="E1" s="4" t="s">
        <v>192</v>
      </c>
      <c r="F1" s="4" t="s">
        <v>19</v>
      </c>
      <c r="G1" s="4" t="s">
        <v>172</v>
      </c>
      <c r="H1" s="4" t="s">
        <v>173</v>
      </c>
      <c r="I1" s="4" t="s">
        <v>183</v>
      </c>
      <c r="J1" s="4" t="s">
        <v>30</v>
      </c>
      <c r="K1" s="4" t="s">
        <v>2</v>
      </c>
      <c r="L1" s="4" t="s">
        <v>163</v>
      </c>
      <c r="M1" s="77" t="s">
        <v>200</v>
      </c>
      <c r="N1" s="79" t="s">
        <v>201</v>
      </c>
      <c r="P1" s="7" t="s">
        <v>38</v>
      </c>
      <c r="Q1" s="7" t="s">
        <v>0</v>
      </c>
    </row>
    <row r="2" spans="1:17" x14ac:dyDescent="0.25">
      <c r="A2" t="s">
        <v>16</v>
      </c>
      <c r="B2" t="s">
        <v>26</v>
      </c>
      <c r="C2" s="8">
        <v>0</v>
      </c>
      <c r="D2" s="8">
        <v>0</v>
      </c>
      <c r="E2" s="8">
        <v>0</v>
      </c>
      <c r="F2" s="1" t="s">
        <v>14</v>
      </c>
      <c r="G2" s="1" t="s">
        <v>14</v>
      </c>
      <c r="H2" s="1" t="s">
        <v>174</v>
      </c>
      <c r="I2" s="1" t="s">
        <v>177</v>
      </c>
      <c r="J2" s="1" t="s">
        <v>31</v>
      </c>
      <c r="K2" s="1" t="s">
        <v>155</v>
      </c>
      <c r="L2" s="1" t="s">
        <v>73</v>
      </c>
      <c r="M2" s="78" t="s">
        <v>255</v>
      </c>
      <c r="N2" s="80" t="s">
        <v>202</v>
      </c>
      <c r="P2" t="str">
        <f>CONCATENATE(ROW(P2)-2," - ",Components!B2)</f>
        <v>0 - Splošno</v>
      </c>
      <c r="Q2" t="str">
        <f>CONCATENATE(Measures!B3&amp;" - "&amp;Measures!D3)</f>
        <v>Splošno - Overall impact of the plan</v>
      </c>
    </row>
    <row r="3" spans="1:17" x14ac:dyDescent="0.25">
      <c r="A3" t="s">
        <v>18</v>
      </c>
      <c r="B3" t="s">
        <v>27</v>
      </c>
      <c r="C3" s="8">
        <v>0.4</v>
      </c>
      <c r="D3" s="8">
        <v>0.4</v>
      </c>
      <c r="E3" s="8">
        <v>0.4</v>
      </c>
      <c r="F3" s="1" t="s">
        <v>15</v>
      </c>
      <c r="H3" s="1" t="s">
        <v>175</v>
      </c>
      <c r="I3" s="1" t="s">
        <v>178</v>
      </c>
      <c r="J3" s="1" t="s">
        <v>32</v>
      </c>
      <c r="K3" s="1" t="s">
        <v>154</v>
      </c>
      <c r="L3" s="1" t="s">
        <v>74</v>
      </c>
      <c r="M3" s="78" t="s">
        <v>256</v>
      </c>
      <c r="N3" s="80" t="s">
        <v>203</v>
      </c>
      <c r="P3" t="str">
        <f>CONCATENATE(ROW(P3)-2," - ",Components!B3)</f>
        <v>1 - C1 K1: Obnovljivi viri energije in učinkovita raba energije</v>
      </c>
      <c r="Q3" t="str">
        <f>CONCATENATE(Measures!B4&amp;" - "&amp;Measures!D4)</f>
        <v>C1 K1: Obnovljivi viri energije in učinkovita raba energije - Reforma spodbujanja OVE v Sloveniji</v>
      </c>
    </row>
    <row r="4" spans="1:17" x14ac:dyDescent="0.25">
      <c r="C4" s="8">
        <v>1</v>
      </c>
      <c r="D4" s="8">
        <v>1</v>
      </c>
      <c r="E4" s="8">
        <v>1</v>
      </c>
      <c r="I4" s="1" t="s">
        <v>179</v>
      </c>
      <c r="J4" s="1" t="s">
        <v>33</v>
      </c>
      <c r="L4" s="1" t="s">
        <v>75</v>
      </c>
      <c r="M4" s="78" t="s">
        <v>257</v>
      </c>
      <c r="N4" s="80" t="s">
        <v>204</v>
      </c>
      <c r="P4" t="str">
        <f>CONCATENATE(ROW(P4)-2," - ",Components!B4)</f>
        <v>2 - C1 K2: Trajnostna prenova stavb</v>
      </c>
      <c r="Q4" t="str">
        <f>CONCATENATE(Measures!B6&amp;" - "&amp;Measures!D5)</f>
        <v>C1 K1: Obnovljivi viri energije in učinkovita raba energije - Reforma oskrbe z električno energijo za potrebe spodbujanja OVE</v>
      </c>
    </row>
    <row r="5" spans="1:17" x14ac:dyDescent="0.25">
      <c r="I5" s="1" t="s">
        <v>180</v>
      </c>
      <c r="J5" s="1" t="s">
        <v>34</v>
      </c>
      <c r="L5" s="1" t="s">
        <v>76</v>
      </c>
      <c r="M5" s="78" t="s">
        <v>258</v>
      </c>
      <c r="N5" s="80" t="s">
        <v>205</v>
      </c>
      <c r="P5" t="str">
        <f>CONCATENATE(ROW(P5)-2," - ",Components!B5)</f>
        <v xml:space="preserve">3 - C1 K3: Čisto in varno okolje </v>
      </c>
      <c r="Q5" t="str">
        <f>CONCATENATE(Measures!B7&amp;" - "&amp;Measures!D7)</f>
        <v>C1 K1: Obnovljivi viri energije in učinkovita raba energije - Proizvodnja elektrike iz obnovljivih virov energije</v>
      </c>
    </row>
    <row r="6" spans="1:17" x14ac:dyDescent="0.25">
      <c r="I6" s="1" t="s">
        <v>181</v>
      </c>
      <c r="L6" s="1" t="s">
        <v>77</v>
      </c>
      <c r="M6" s="78" t="s">
        <v>259</v>
      </c>
      <c r="N6" s="80" t="s">
        <v>206</v>
      </c>
      <c r="P6" t="str">
        <f>CONCATENATE(ROW(P6)-2," - ",Components!B6)</f>
        <v>4 - C1 K4: Trajnostna mobilnost</v>
      </c>
      <c r="Q6" t="str">
        <f>CONCATENATE(Measures!B8&amp;" - "&amp;Measures!D8)</f>
        <v>C1 K1: Obnovljivi viri energije in učinkovita raba energije - Krepitev distribucijskega omrežja električne energije</v>
      </c>
    </row>
    <row r="7" spans="1:17" x14ac:dyDescent="0.25">
      <c r="I7" s="1" t="s">
        <v>182</v>
      </c>
      <c r="L7" s="1" t="s">
        <v>78</v>
      </c>
      <c r="M7" s="78" t="s">
        <v>260</v>
      </c>
      <c r="N7" s="80" t="s">
        <v>207</v>
      </c>
      <c r="P7" t="str">
        <f>CONCATENATE(ROW(P7)-2," - ",Components!B7)</f>
        <v>5 - C1 K5:  Krožno gospodarstvo – učinkovita raba virov</v>
      </c>
      <c r="Q7" t="e">
        <f>CONCATENATE(Measures!B9&amp;" - "&amp;Measures!#REF!)</f>
        <v>#REF!</v>
      </c>
    </row>
    <row r="8" spans="1:17" x14ac:dyDescent="0.25">
      <c r="L8" s="1" t="s">
        <v>79</v>
      </c>
      <c r="M8" s="78" t="s">
        <v>261</v>
      </c>
      <c r="N8" s="80" t="s">
        <v>208</v>
      </c>
      <c r="P8" t="str">
        <f>CONCATENATE(ROW(P8)-2," - ",Components!B8)</f>
        <v>6 - C2 K1: Digitalna preobrazba gospodarstva</v>
      </c>
      <c r="Q8" t="str">
        <f>CONCATENATE(Measures!B10&amp;" - "&amp;Measures!D9)</f>
        <v>C1 K1: Obnovljivi viri energije in učinkovita raba energije - Učinkovita rabe energije v gospodarstvu</v>
      </c>
    </row>
    <row r="9" spans="1:17" x14ac:dyDescent="0.25">
      <c r="L9" s="1" t="s">
        <v>80</v>
      </c>
      <c r="M9" s="78" t="s">
        <v>262</v>
      </c>
      <c r="N9" s="80" t="s">
        <v>209</v>
      </c>
      <c r="P9" t="str">
        <f>CONCATENATE(ROW(P9)-2," - ",Components!B9)</f>
        <v>7 - C2 K2: Digitalna preobrazba javnega sektorja in javne uprave</v>
      </c>
      <c r="Q9" t="e">
        <f>CONCATENATE(Measures!#REF!&amp;" - "&amp;Measures!#REF!)</f>
        <v>#REF!</v>
      </c>
    </row>
    <row r="10" spans="1:17" x14ac:dyDescent="0.25">
      <c r="L10" s="1" t="s">
        <v>82</v>
      </c>
      <c r="M10" s="78" t="s">
        <v>263</v>
      </c>
      <c r="N10" s="80" t="s">
        <v>210</v>
      </c>
      <c r="P10" t="str">
        <f>CONCATENATE(ROW(P10)-2," - ",Components!B10)</f>
        <v>8 - C3 K1: RRI – Raziskave, razvoj in inovacije</v>
      </c>
      <c r="Q10" t="str">
        <f>CONCATENATE(Measures!B12&amp;" - "&amp;Measures!D12)</f>
        <v>C1 K2: Trajnostna prenova stavb - Trajnostna prenova in upravljanje stavb</v>
      </c>
    </row>
    <row r="11" spans="1:17" x14ac:dyDescent="0.25">
      <c r="L11" s="1" t="s">
        <v>83</v>
      </c>
      <c r="M11" s="78" t="s">
        <v>264</v>
      </c>
      <c r="N11" s="80" t="s">
        <v>211</v>
      </c>
      <c r="P11" t="str">
        <f>CONCATENATE(ROW(P11)-2," - ",Components!B11)</f>
        <v xml:space="preserve">9 - C3 K2: Dvig produktivnosti, prijazno poslovno okolje za investitorje </v>
      </c>
      <c r="Q11" t="e">
        <f>CONCATENATE(Measures!#REF!&amp;" - "&amp;Measures!#REF!)</f>
        <v>#REF!</v>
      </c>
    </row>
    <row r="12" spans="1:17" x14ac:dyDescent="0.25">
      <c r="L12" s="1" t="s">
        <v>84</v>
      </c>
      <c r="M12" s="78" t="s">
        <v>265</v>
      </c>
      <c r="N12" s="80" t="s">
        <v>212</v>
      </c>
      <c r="P12" t="str">
        <f>CONCATENATE(ROW(P12)-2," - ",Components!B12)</f>
        <v xml:space="preserve">10 - C3 K3: Trg dela – ukrepi za zmanjševanje posledic negativnih strukturnih trendov </v>
      </c>
      <c r="Q12" t="str">
        <f>CONCATENATE(Measures!B13&amp;" - "&amp;Measures!D13)</f>
        <v>C1 K3: Čisto in varno okolje  - Krepitev pripravljenosti in odziva v primeru podnebno pogojenih nesreč</v>
      </c>
    </row>
    <row r="13" spans="1:17" x14ac:dyDescent="0.25">
      <c r="L13" s="1" t="s">
        <v>85</v>
      </c>
      <c r="M13" s="78" t="s">
        <v>266</v>
      </c>
      <c r="N13" s="80" t="s">
        <v>213</v>
      </c>
      <c r="P13" t="str">
        <f>CONCATENATE(ROW(P13)-2," - ",Components!B13)</f>
        <v xml:space="preserve">11 - C3 K4: Preoblikovanje slovenskega turizma ter investicije v infrastrukturo na področju turizma in kulturne dediščine </v>
      </c>
      <c r="Q13" t="e">
        <f>CONCATENATE(Measures!#REF!&amp;" - "&amp;Measures!#REF!)</f>
        <v>#REF!</v>
      </c>
    </row>
    <row r="14" spans="1:17" x14ac:dyDescent="0.25">
      <c r="L14" s="1" t="s">
        <v>86</v>
      </c>
      <c r="M14" s="78" t="s">
        <v>267</v>
      </c>
      <c r="N14" s="80" t="s">
        <v>214</v>
      </c>
      <c r="P14" t="str">
        <f>CONCATENATE(ROW(P14)-2," - ",Components!B14)</f>
        <v>12 - C3 K5: Krepitev kompetenc, zlasti digitalnih in tistih, ki jih zahtevajo poklici prihodnosti in zeleni prehod</v>
      </c>
      <c r="Q14" t="e">
        <f>CONCATENATE(Measures!#REF!&amp;" - "&amp;Measures!#REF!)</f>
        <v>#REF!</v>
      </c>
    </row>
    <row r="15" spans="1:17" x14ac:dyDescent="0.25">
      <c r="L15" s="1" t="s">
        <v>88</v>
      </c>
      <c r="M15" s="78" t="s">
        <v>268</v>
      </c>
      <c r="N15" s="80" t="s">
        <v>215</v>
      </c>
      <c r="P15" t="str">
        <f>CONCATENATE(ROW(P15)-2," - ",Components!B15)</f>
        <v>13 - C3 K6: Učinkovite javne institucije</v>
      </c>
      <c r="Q15" t="e">
        <f>CONCATENATE(Measures!#REF!&amp;" - "&amp;Measures!#REF!)</f>
        <v>#REF!</v>
      </c>
    </row>
    <row r="16" spans="1:17" x14ac:dyDescent="0.25">
      <c r="L16" s="1" t="s">
        <v>89</v>
      </c>
      <c r="M16" s="78" t="s">
        <v>269</v>
      </c>
      <c r="N16" s="80" t="s">
        <v>216</v>
      </c>
      <c r="P16" t="str">
        <f>CONCATENATE(ROW(P16)-2," - ",Components!B16)</f>
        <v>14 - C4 K1: Zdravstvo</v>
      </c>
      <c r="Q16" t="str">
        <f>CONCATENATE(Measures!B18&amp;" - "&amp;Measures!D18)</f>
        <v>C1 K3: Čisto in varno okolje  - Center za semenarstvo, drevesničarstvo in varstvo gozdov</v>
      </c>
    </row>
    <row r="17" spans="12:17" x14ac:dyDescent="0.25">
      <c r="L17" s="1" t="s">
        <v>90</v>
      </c>
      <c r="M17" s="78" t="s">
        <v>270</v>
      </c>
      <c r="N17" s="80" t="s">
        <v>217</v>
      </c>
      <c r="P17" t="str">
        <f>CONCATENATE(ROW(P17)-2," - ",Components!B17)</f>
        <v>15 - C4 K2: Socialna varnost in dolgotrajna oskrba</v>
      </c>
      <c r="Q17" t="str">
        <f>CONCATENATE(Measures!B19&amp;" - "&amp;Measures!D19)</f>
        <v>C1 K3: Čisto in varno okolje  - Povečanje učinkovitosti delovanja javnih služb varstva okolja</v>
      </c>
    </row>
    <row r="18" spans="12:17" x14ac:dyDescent="0.25">
      <c r="L18" s="1" t="s">
        <v>91</v>
      </c>
      <c r="M18" s="78" t="s">
        <v>271</v>
      </c>
      <c r="N18" s="80" t="s">
        <v>218</v>
      </c>
      <c r="P18" t="str">
        <f>CONCATENATE(ROW(P18)-2," - ",Components!B18)</f>
        <v>16 - C4 K3: Stanovanjska politika</v>
      </c>
      <c r="Q18" t="str">
        <f>CONCATENATE(Measures!B20&amp;" - "&amp;Measures!D20)</f>
        <v>C1 K3: Čisto in varno okolje  - Projekti odvajanja in čiščenja komunalne odpadne vode</v>
      </c>
    </row>
    <row r="19" spans="12:17" x14ac:dyDescent="0.25">
      <c r="L19" s="1" t="s">
        <v>92</v>
      </c>
      <c r="M19" s="78" t="s">
        <v>272</v>
      </c>
      <c r="N19" s="80" t="s">
        <v>219</v>
      </c>
      <c r="P19" t="e">
        <f>CONCATENATE(ROW(P19)-2," - ",Components!#REF!)</f>
        <v>#REF!</v>
      </c>
      <c r="Q19" t="str">
        <f>CONCATENATE(Measures!B21&amp;" - "&amp;Measures!D21)</f>
        <v>C1 K3: Čisto in varno okolje  - Projekti oskrbe s pitno vodo</v>
      </c>
    </row>
    <row r="20" spans="12:17" x14ac:dyDescent="0.25">
      <c r="L20" s="1" t="s">
        <v>93</v>
      </c>
      <c r="M20" s="78" t="s">
        <v>273</v>
      </c>
      <c r="N20" s="80" t="s">
        <v>220</v>
      </c>
      <c r="P20" t="e">
        <f>CONCATENATE(ROW(P20)-2," - ",Components!#REF!)</f>
        <v>#REF!</v>
      </c>
      <c r="Q20" t="str">
        <f>CONCATENATE(Measures!B22&amp;" - "&amp;Measures!D22)</f>
        <v>C1 K4: Trajnostna mobilnost - Reforma organiziranosti javnega potniškega prometa</v>
      </c>
    </row>
    <row r="21" spans="12:17" x14ac:dyDescent="0.25">
      <c r="L21" s="1" t="s">
        <v>95</v>
      </c>
      <c r="M21" s="78" t="s">
        <v>274</v>
      </c>
      <c r="N21" s="80" t="s">
        <v>221</v>
      </c>
      <c r="P21" t="e">
        <f>CONCATENATE(ROW(P21)-2," - ",Components!#REF!)</f>
        <v>#REF!</v>
      </c>
      <c r="Q21" t="str">
        <f>CONCATENATE(Measures!B23&amp;" - "&amp;Measures!D23)</f>
        <v>C1 K4: Trajnostna mobilnost - Reforma na področju uvajanja infrastrukture za alternativna goriva</v>
      </c>
    </row>
    <row r="22" spans="12:17" x14ac:dyDescent="0.25">
      <c r="L22" s="1" t="s">
        <v>96</v>
      </c>
      <c r="M22" s="78" t="s">
        <v>275</v>
      </c>
      <c r="N22" s="80" t="s">
        <v>222</v>
      </c>
      <c r="P22" t="e">
        <f>CONCATENATE(ROW(P22)-2," - ",Components!#REF!)</f>
        <v>#REF!</v>
      </c>
      <c r="Q22" t="str">
        <f>CONCATENATE(Measures!B24&amp;" - "&amp;Measures!D24)</f>
        <v>C1 K4: Trajnostna mobilnost - Povečanje zmogljivosti železniške infrastrukture</v>
      </c>
    </row>
    <row r="23" spans="12:17" x14ac:dyDescent="0.25">
      <c r="L23" s="1" t="s">
        <v>97</v>
      </c>
      <c r="M23" s="78" t="s">
        <v>276</v>
      </c>
      <c r="N23" s="80" t="s">
        <v>223</v>
      </c>
      <c r="P23" t="e">
        <f>CONCATENATE(ROW(P23)-2," - ",Components!#REF!)</f>
        <v>#REF!</v>
      </c>
      <c r="Q23" t="str">
        <f>CONCATENATE(Measures!B25&amp;" - "&amp;Measures!D27)</f>
        <v>C1 K4: Trajnostna mobilnost - Vzpostavitev okvira za trajnostno in zeleno transformacijo</v>
      </c>
    </row>
    <row r="24" spans="12:17" x14ac:dyDescent="0.25">
      <c r="L24" s="1" t="s">
        <v>98</v>
      </c>
      <c r="M24" s="78" t="s">
        <v>277</v>
      </c>
      <c r="N24" s="80" t="s">
        <v>224</v>
      </c>
      <c r="P24" t="str">
        <f>CONCATENATE(ROW(P24)-2," - ",Components!B19)</f>
        <v xml:space="preserve">22 - </v>
      </c>
      <c r="Q24" t="str">
        <f>CONCATENATE(Measures!B26&amp;" - "&amp;Measures!D26)</f>
        <v>C1 K4: Trajnostna mobilnost - Spodbujanje vzpostavitve infrastrukture za alternativna goriva v prometu</v>
      </c>
    </row>
    <row r="25" spans="12:17" x14ac:dyDescent="0.25">
      <c r="L25" s="1" t="s">
        <v>99</v>
      </c>
      <c r="M25" s="78" t="s">
        <v>278</v>
      </c>
      <c r="N25" s="80" t="s">
        <v>225</v>
      </c>
      <c r="P25" t="str">
        <f>CONCATENATE(ROW(P25)-2," - ",Components!B20)</f>
        <v>23 - Legenda:</v>
      </c>
      <c r="Q25" t="e">
        <f>CONCATENATE(Measures!B27&amp;" - "&amp;Measures!#REF!)</f>
        <v>#REF!</v>
      </c>
    </row>
    <row r="26" spans="12:17" x14ac:dyDescent="0.25">
      <c r="L26" s="1" t="s">
        <v>100</v>
      </c>
      <c r="M26" s="78" t="s">
        <v>279</v>
      </c>
      <c r="N26" s="80" t="s">
        <v>226</v>
      </c>
      <c r="P26" t="str">
        <f>CONCATENATE(ROW(P26)-2," - ",Components!B21)</f>
        <v>24 - C1 = ZELENI PREHOD</v>
      </c>
      <c r="Q26" t="str">
        <f>CONCATENATE(Measures!B28&amp;" - "&amp;Measures!D28)</f>
        <v>C1 K5:  Krožno gospodarstvo – učinkovita raba virov - Celoviti strateški projekt razogličenja Slovenije preko prehoda v krožno gospodarstvo (CSP KG)</v>
      </c>
    </row>
    <row r="27" spans="12:17" x14ac:dyDescent="0.25">
      <c r="L27" s="1" t="s">
        <v>101</v>
      </c>
      <c r="M27" s="78" t="s">
        <v>280</v>
      </c>
      <c r="N27" s="80" t="s">
        <v>227</v>
      </c>
      <c r="P27" t="str">
        <f>CONCATENATE(ROW(P27)-2," - ",Components!B22)</f>
        <v>25 - C2 = DIGITALNA PREOBRAZBA</v>
      </c>
      <c r="Q27" t="str">
        <f>CONCATENATE(Measures!B29&amp;" - "&amp;Measures!D29)</f>
        <v>C1 K5:  Krožno gospodarstvo – učinkovita raba virov - Večja predelava lesa za hitrejši prehod v podnebno nevtralno družbo</v>
      </c>
    </row>
    <row r="28" spans="12:17" x14ac:dyDescent="0.25">
      <c r="L28" s="1" t="s">
        <v>102</v>
      </c>
      <c r="M28" s="78" t="s">
        <v>281</v>
      </c>
      <c r="N28" s="80" t="s">
        <v>228</v>
      </c>
      <c r="P28" t="str">
        <f>CONCATENATE(ROW(P28)-2," - ",Components!B23)</f>
        <v>26 - C3 = PAMETNA, TRAJNOSTNA IN VKLJUČUJOČA RAST</v>
      </c>
      <c r="Q28" t="str">
        <f>CONCATENATE(Measures!B30&amp;" - "&amp;Measures!D30)</f>
        <v>C2 K1: Digitalna preobrazba gospodarstva - Digitalna transformacija gospodarstva (podjetij in industrije)</v>
      </c>
    </row>
    <row r="29" spans="12:17" x14ac:dyDescent="0.25">
      <c r="L29" s="1" t="s">
        <v>103</v>
      </c>
      <c r="M29" s="78" t="s">
        <v>282</v>
      </c>
      <c r="N29" s="80" t="s">
        <v>229</v>
      </c>
      <c r="P29" t="str">
        <f>CONCATENATE(ROW(P29)-2," - ",Components!B24)</f>
        <v>27 - C4 = ZDRAVSTVO IN SOCIALNA VARNOST</v>
      </c>
      <c r="Q29" t="e">
        <f>CONCATENATE(Measures!#REF!&amp;" - "&amp;Measures!#REF!)</f>
        <v>#REF!</v>
      </c>
    </row>
    <row r="30" spans="12:17" x14ac:dyDescent="0.25">
      <c r="L30" s="1" t="s">
        <v>105</v>
      </c>
      <c r="M30" s="78" t="s">
        <v>283</v>
      </c>
      <c r="N30" s="80" t="s">
        <v>230</v>
      </c>
      <c r="P30" t="str">
        <f>CONCATENATE(ROW(P30)-2," - ",Components!B25)</f>
        <v xml:space="preserve">28 - </v>
      </c>
      <c r="Q30" t="e">
        <f>CONCATENATE(Measures!#REF!&amp;" - "&amp;Measures!#REF!)</f>
        <v>#REF!</v>
      </c>
    </row>
    <row r="31" spans="12:17" x14ac:dyDescent="0.25">
      <c r="L31" s="1" t="s">
        <v>106</v>
      </c>
      <c r="M31" s="78" t="s">
        <v>284</v>
      </c>
      <c r="N31" s="80" t="s">
        <v>231</v>
      </c>
      <c r="P31" t="str">
        <f>CONCATENATE(ROW(P31)-2," - ",Components!B26)</f>
        <v xml:space="preserve">29 - </v>
      </c>
      <c r="Q31" t="str">
        <f>CONCATENATE(Measures!B31&amp;" - "&amp;Measures!D31)</f>
        <v xml:space="preserve">C2 K1: Digitalna preobrazba gospodarstva - Program digitalne transformacije industrije/podjetij </v>
      </c>
    </row>
    <row r="32" spans="12:17" x14ac:dyDescent="0.25">
      <c r="L32" s="1" t="s">
        <v>107</v>
      </c>
      <c r="M32" s="78" t="s">
        <v>285</v>
      </c>
      <c r="N32" s="80" t="s">
        <v>232</v>
      </c>
      <c r="P32" t="str">
        <f>CONCATENATE(ROW(P32)-2," - ",Components!B27)</f>
        <v xml:space="preserve">30 - </v>
      </c>
      <c r="Q32" t="str">
        <f>CONCATENATE(Measures!B33&amp;" - "&amp;Measures!D33)</f>
        <v>C2 K2: Digitalna preobrazba javnega sektorja in javne uprave - Okrepitev upravljanja digitalne preobrazbe javne uprave</v>
      </c>
    </row>
    <row r="33" spans="12:17" x14ac:dyDescent="0.25">
      <c r="L33" s="1" t="s">
        <v>108</v>
      </c>
      <c r="M33" s="78" t="s">
        <v>286</v>
      </c>
      <c r="N33" s="80" t="s">
        <v>233</v>
      </c>
      <c r="P33" t="str">
        <f>CONCATENATE(ROW(P33)-2," - ",Components!B28)</f>
        <v xml:space="preserve">31 - </v>
      </c>
      <c r="Q33" t="str">
        <f>CONCATENATE(Measures!B34&amp;" - "&amp;Measures!D34)</f>
        <v xml:space="preserve">C2 K2: Digitalna preobrazba javnega sektorja in javne uprave - Vzpostavitev okolja za uporabo e-storitev javne uprave </v>
      </c>
    </row>
    <row r="34" spans="12:17" x14ac:dyDescent="0.25">
      <c r="L34" s="1" t="s">
        <v>109</v>
      </c>
      <c r="M34" s="78" t="s">
        <v>287</v>
      </c>
      <c r="N34" s="80" t="s">
        <v>234</v>
      </c>
      <c r="P34" t="str">
        <f>CONCATENATE(ROW(P34)-2," - ",Components!B29)</f>
        <v xml:space="preserve">32 - </v>
      </c>
      <c r="Q34" t="str">
        <f>CONCATENATE(Measures!B35&amp;" - "&amp;Measures!D35)</f>
        <v>C2 K2: Digitalna preobrazba javnega sektorja in javne uprave - Vzpostavitev kompetenčnega centra in dvig usposobljenosti zaposlenih v javni upravi</v>
      </c>
    </row>
    <row r="35" spans="12:17" x14ac:dyDescent="0.25">
      <c r="L35" s="1" t="s">
        <v>110</v>
      </c>
      <c r="M35" s="78" t="s">
        <v>288</v>
      </c>
      <c r="N35" s="80" t="s">
        <v>235</v>
      </c>
      <c r="P35" t="str">
        <f>CONCATENATE(ROW(P35)-2," - ",Components!B30)</f>
        <v xml:space="preserve">33 - </v>
      </c>
      <c r="Q35" t="e">
        <f>CONCATENATE(Measures!#REF!&amp;" - "&amp;Measures!#REF!)</f>
        <v>#REF!</v>
      </c>
    </row>
    <row r="36" spans="12:17" x14ac:dyDescent="0.25">
      <c r="L36" s="1" t="s">
        <v>112</v>
      </c>
      <c r="M36" s="78" t="s">
        <v>289</v>
      </c>
      <c r="N36" s="80" t="s">
        <v>236</v>
      </c>
      <c r="P36" t="str">
        <f>CONCATENATE(ROW(P36)-2," - ",Components!B31)</f>
        <v xml:space="preserve">34 - </v>
      </c>
      <c r="Q36" t="str">
        <f>CONCATENATE(Measures!B36&amp;" - "&amp;Measures!D36)</f>
        <v>C2 K2: Digitalna preobrazba javnega sektorja in javne uprave - Posodobitev upravnih procesov za uspešno digitalno preobrazbo</v>
      </c>
    </row>
    <row r="37" spans="12:17" x14ac:dyDescent="0.25">
      <c r="L37" s="1" t="s">
        <v>113</v>
      </c>
      <c r="M37" s="78" t="s">
        <v>290</v>
      </c>
      <c r="N37" s="80" t="s">
        <v>237</v>
      </c>
      <c r="P37" t="str">
        <f>CONCATENATE(ROW(P37)-2," - ",Components!B32)</f>
        <v xml:space="preserve">35 - </v>
      </c>
      <c r="Q37" t="e">
        <f>CONCATENATE(Measures!#REF!&amp;" - "&amp;Measures!#REF!)</f>
        <v>#REF!</v>
      </c>
    </row>
    <row r="38" spans="12:17" x14ac:dyDescent="0.25">
      <c r="L38" s="1" t="s">
        <v>114</v>
      </c>
      <c r="M38" s="78" t="s">
        <v>291</v>
      </c>
      <c r="N38" s="80" t="s">
        <v>238</v>
      </c>
      <c r="P38" t="str">
        <f>CONCATENATE(ROW(P38)-2," - ",Components!B33)</f>
        <v xml:space="preserve">36 - </v>
      </c>
      <c r="Q38" t="e">
        <f>CONCATENATE(Measures!B37&amp;" - "&amp;Measures!#REF!)</f>
        <v>#REF!</v>
      </c>
    </row>
    <row r="39" spans="12:17" x14ac:dyDescent="0.25">
      <c r="L39" s="1" t="s">
        <v>115</v>
      </c>
      <c r="M39" s="78" t="s">
        <v>292</v>
      </c>
      <c r="N39" s="80" t="s">
        <v>239</v>
      </c>
      <c r="P39" t="str">
        <f>CONCATENATE(ROW(P39)-2," - ",Components!B34)</f>
        <v xml:space="preserve">37 - </v>
      </c>
      <c r="Q39" t="e">
        <f>CONCATENATE(Measures!B38&amp;" - "&amp;Measures!#REF!)</f>
        <v>#REF!</v>
      </c>
    </row>
    <row r="40" spans="12:17" x14ac:dyDescent="0.25">
      <c r="L40" s="1" t="s">
        <v>116</v>
      </c>
      <c r="M40" s="78" t="s">
        <v>293</v>
      </c>
      <c r="N40" s="80" t="s">
        <v>240</v>
      </c>
      <c r="P40" t="str">
        <f>CONCATENATE(ROW(P40)-2," - ",Components!B35)</f>
        <v xml:space="preserve">38 - </v>
      </c>
      <c r="Q40" t="str">
        <f>CONCATENATE(Measures!B39&amp;" - "&amp;Measures!D37)</f>
        <v>C2 K2: Digitalna preobrazba javnega sektorja in javne uprave - Zagotavljanje kibernetske varnosti</v>
      </c>
    </row>
    <row r="41" spans="12:17" x14ac:dyDescent="0.25">
      <c r="L41" s="1" t="s">
        <v>117</v>
      </c>
      <c r="M41" s="78" t="s">
        <v>294</v>
      </c>
      <c r="N41" s="80" t="s">
        <v>241</v>
      </c>
      <c r="P41" t="str">
        <f>CONCATENATE(ROW(P41)-2," - ",Components!B36)</f>
        <v xml:space="preserve">39 - </v>
      </c>
      <c r="Q41" t="str">
        <f>CONCATENATE(Measures!B40&amp;" - "&amp;Measures!D40)</f>
        <v>C2 K2: Digitalna preobrazba javnega sektorja in javne uprave - Krepitev digitalnih znanj in spretnosti javnih uslužbencev</v>
      </c>
    </row>
    <row r="42" spans="12:17" x14ac:dyDescent="0.25">
      <c r="L42" s="1" t="s">
        <v>119</v>
      </c>
      <c r="M42" s="78" t="s">
        <v>295</v>
      </c>
      <c r="N42" s="80" t="s">
        <v>242</v>
      </c>
      <c r="P42" t="str">
        <f>CONCATENATE(ROW(P42)-2," - ",Components!B37)</f>
        <v xml:space="preserve">40 - </v>
      </c>
      <c r="Q42" t="str">
        <f>CONCATENATE(Measures!B41&amp;" - "&amp;Measures!D41)</f>
        <v>C2 K2: Digitalna preobrazba javnega sektorja in javne uprave - Digitalizacija notranje varnosti</v>
      </c>
    </row>
    <row r="43" spans="12:17" x14ac:dyDescent="0.25">
      <c r="L43" s="1" t="s">
        <v>120</v>
      </c>
      <c r="M43" s="78" t="s">
        <v>296</v>
      </c>
      <c r="N43" s="80" t="s">
        <v>243</v>
      </c>
      <c r="P43" t="str">
        <f>CONCATENATE(ROW(P43)-2," - ",Components!B38)</f>
        <v xml:space="preserve">41 - </v>
      </c>
      <c r="Q43" t="str">
        <f>CONCATENATE(Measures!B42&amp;" - "&amp;Measures!D42)</f>
        <v>C2 K2: Digitalna preobrazba javnega sektorja in javne uprave - Digitalizacija izobraževanja, znanosti in športa</v>
      </c>
    </row>
    <row r="44" spans="12:17" x14ac:dyDescent="0.25">
      <c r="L44" s="1" t="s">
        <v>121</v>
      </c>
      <c r="M44" s="78" t="s">
        <v>297</v>
      </c>
      <c r="N44" s="80" t="s">
        <v>244</v>
      </c>
      <c r="P44" t="str">
        <f>CONCATENATE(ROW(P44)-2," - ",Components!B39)</f>
        <v xml:space="preserve">42 - </v>
      </c>
      <c r="Q44" t="str">
        <f>CONCATENATE(Measures!B43&amp;" - "&amp;Measures!D43)</f>
        <v>C2 K2: Digitalna preobrazba javnega sektorja in javne uprave - Zeleni slovenski lokacijski okvir</v>
      </c>
    </row>
    <row r="45" spans="12:17" x14ac:dyDescent="0.25">
      <c r="L45" s="1" t="s">
        <v>122</v>
      </c>
      <c r="M45" s="78" t="s">
        <v>298</v>
      </c>
      <c r="N45" s="80" t="s">
        <v>245</v>
      </c>
      <c r="P45" t="str">
        <f>CONCATENATE(ROW(P45)-2," - ",Components!B40)</f>
        <v xml:space="preserve">43 - </v>
      </c>
      <c r="Q45" t="str">
        <f>CONCATENATE(Measures!B44&amp;" - "&amp;Measures!D44)</f>
        <v>C2 K2: Digitalna preobrazba javnega sektorja in javne uprave - Digitalni prehod na področju kmetijstva, prehrane in gozdarstva</v>
      </c>
    </row>
    <row r="46" spans="12:17" x14ac:dyDescent="0.25">
      <c r="L46" s="1" t="s">
        <v>123</v>
      </c>
      <c r="M46" s="78" t="s">
        <v>299</v>
      </c>
      <c r="P46" t="str">
        <f>CONCATENATE(ROW(P46)-2," - ",Components!B41)</f>
        <v xml:space="preserve">44 - </v>
      </c>
      <c r="Q46" t="str">
        <f>CONCATENATE(Measures!B45&amp;" - "&amp;Measures!D45)</f>
        <v>C2 K2: Digitalna preobrazba javnega sektorja in javne uprave - Digitalizacija na področju kulture</v>
      </c>
    </row>
    <row r="47" spans="12:17" x14ac:dyDescent="0.25">
      <c r="L47" s="1" t="s">
        <v>124</v>
      </c>
      <c r="M47" s="78" t="s">
        <v>300</v>
      </c>
      <c r="P47" t="str">
        <f>CONCATENATE(ROW(P47)-2," - ",Components!B42)</f>
        <v xml:space="preserve">45 - </v>
      </c>
      <c r="Q47" t="str">
        <f>CONCATENATE(Measures!B46&amp;" - "&amp;Measures!D46)</f>
        <v>C2 K2: Digitalna preobrazba javnega sektorja in javne uprave - Digitalizacija pravosodja</v>
      </c>
    </row>
    <row r="48" spans="12:17" x14ac:dyDescent="0.25">
      <c r="L48" s="1" t="s">
        <v>126</v>
      </c>
      <c r="M48" s="78" t="s">
        <v>301</v>
      </c>
      <c r="P48" t="str">
        <f>CONCATENATE(ROW(P48)-2," - ",Components!B43)</f>
        <v xml:space="preserve">46 - </v>
      </c>
      <c r="Q48" t="str">
        <f>CONCATENATE(Measures!B47&amp;" - "&amp;Measures!D47)</f>
        <v>C2 K2: Digitalna preobrazba javnega sektorja in javne uprave - Gigabitna infrastruktura</v>
      </c>
    </row>
    <row r="49" spans="12:17" x14ac:dyDescent="0.25">
      <c r="L49" s="1" t="s">
        <v>127</v>
      </c>
      <c r="M49" s="78" t="s">
        <v>302</v>
      </c>
      <c r="P49" t="str">
        <f>CONCATENATE(ROW(P49)-2," - ",Components!B44)</f>
        <v xml:space="preserve">47 - </v>
      </c>
      <c r="Q49" t="str">
        <f>CONCATENATE(Measures!B48&amp;" - "&amp;Measures!D48)</f>
        <v>C3 K1: RRI – Raziskave, razvoj in inovacije - Delovanje in upravljanje RRI sistema</v>
      </c>
    </row>
    <row r="50" spans="12:17" x14ac:dyDescent="0.25">
      <c r="L50" s="1" t="s">
        <v>128</v>
      </c>
      <c r="M50" s="78" t="s">
        <v>303</v>
      </c>
      <c r="P50" t="str">
        <f>CONCATENATE(ROW(P50)-2," - ",Components!B45)</f>
        <v xml:space="preserve">48 - </v>
      </c>
      <c r="Q50" t="str">
        <f>CONCATENATE(Measures!B49&amp;" - "&amp;Measures!D49)</f>
        <v>C3 K1: RRI – Raziskave, razvoj in inovacije - Sofinanciranje raziskovalno inovacijskih projektov v podporo zelenemu prehodu in digitalizaciji</v>
      </c>
    </row>
    <row r="51" spans="12:17" x14ac:dyDescent="0.25">
      <c r="L51" s="1" t="s">
        <v>129</v>
      </c>
      <c r="M51" s="78" t="s">
        <v>304</v>
      </c>
      <c r="P51" t="str">
        <f>CONCATENATE(ROW(P51)-2," - ",Components!B46)</f>
        <v xml:space="preserve">49 - </v>
      </c>
      <c r="Q51" t="str">
        <f>CONCATENATE(Measures!B50&amp;" - "&amp;Measures!D50)</f>
        <v xml:space="preserve">C3 K1: RRI – Raziskave, razvoj in inovacije - Sofinanciranje projektov in programov za krepitev mednarodne mobilnosti slovenskih raziskovalcev in raziskovalnih organizacij ter za spodbujanje mednarodne vpetosti slovenskih prijaviteljev </v>
      </c>
    </row>
    <row r="52" spans="12:17" x14ac:dyDescent="0.25">
      <c r="L52" s="1" t="s">
        <v>130</v>
      </c>
      <c r="M52" s="78" t="s">
        <v>305</v>
      </c>
      <c r="P52" t="str">
        <f>CONCATENATE(ROW(P52)-2," - ",Components!B47)</f>
        <v xml:space="preserve">50 - </v>
      </c>
      <c r="Q52" t="str">
        <f>CONCATENATE(Measures!B51&amp;" - "&amp;Measures!D51)</f>
        <v>C3 K1: RRI – Raziskave, razvoj in inovacije - Sofinanciranje investicij v RRI demonstracijske in pilotne projekte</v>
      </c>
    </row>
    <row r="53" spans="12:17" x14ac:dyDescent="0.25">
      <c r="L53" s="1" t="s">
        <v>131</v>
      </c>
      <c r="M53" s="78" t="s">
        <v>306</v>
      </c>
      <c r="P53" t="str">
        <f>CONCATENATE(ROW(P53)-2," - ",Components!B48)</f>
        <v xml:space="preserve">51 - </v>
      </c>
      <c r="Q53" t="str">
        <f>CONCATENATE(Measures!B52&amp;" - "&amp;Measures!D52)</f>
        <v>C3 K1: RRI – Raziskave, razvoj in inovacije - Vzpostavitev Nacionalnega inštituta za hrano kot osrednjega stebra inovacijskega ekosistema v verigah preskrbe s hrano</v>
      </c>
    </row>
    <row r="54" spans="12:17" x14ac:dyDescent="0.25">
      <c r="L54" s="1" t="s">
        <v>133</v>
      </c>
      <c r="M54" s="78" t="s">
        <v>307</v>
      </c>
      <c r="P54" t="str">
        <f>CONCATENATE(ROW(P54)-2," - ",Components!B49)</f>
        <v xml:space="preserve">52 - </v>
      </c>
      <c r="Q54" t="str">
        <f>CONCATENATE(Measures!B54&amp;" - "&amp;Measures!D54)</f>
        <v xml:space="preserve">C3 K2: Dvig produktivnosti, prijazno poslovno okolje za investitorje  - Produktivnejše gospodarstvo za digitalni in zeleni prehod </v>
      </c>
    </row>
    <row r="55" spans="12:17" x14ac:dyDescent="0.25">
      <c r="L55" s="1" t="s">
        <v>134</v>
      </c>
      <c r="M55" s="78" t="s">
        <v>308</v>
      </c>
      <c r="P55" t="str">
        <f>CONCATENATE(ROW(P55)-2," - ",Components!B50)</f>
        <v xml:space="preserve">53 - </v>
      </c>
      <c r="Q55" t="str">
        <f>CONCATENATE(Measures!B55&amp;" - "&amp;Measures!D55)</f>
        <v>C3 K2: Dvig produktivnosti, prijazno poslovno okolje za investitorje  - Podpora investicijam za večjo produktivnost, konkurenčnost, odpornost in dekarbonizacijo gospodarstva ter za ohranjanje in nastajanje delovnih mest</v>
      </c>
    </row>
    <row r="56" spans="12:17" x14ac:dyDescent="0.25">
      <c r="L56" s="1" t="s">
        <v>135</v>
      </c>
      <c r="M56" s="78" t="s">
        <v>309</v>
      </c>
      <c r="P56" t="str">
        <f>CONCATENATE(ROW(P56)-2," - ",Components!B51)</f>
        <v xml:space="preserve">54 - </v>
      </c>
      <c r="Q56" t="str">
        <f>CONCATENATE(Measures!B56&amp;" - "&amp;Measures!D56)</f>
        <v>C3 K2: Dvig produktivnosti, prijazno poslovno okolje za investitorje  - Zagotavljanje inovativnih ekosistemov ekonomsko-poslovne infrastrukture</v>
      </c>
    </row>
    <row r="57" spans="12:17" x14ac:dyDescent="0.25">
      <c r="L57" s="1" t="s">
        <v>136</v>
      </c>
      <c r="M57" s="78" t="s">
        <v>310</v>
      </c>
      <c r="P57" t="str">
        <f>CONCATENATE(ROW(P57)-2," - ",Components!B52)</f>
        <v xml:space="preserve">55 - </v>
      </c>
      <c r="Q57" t="str">
        <f>CONCATENATE(Measures!B57&amp;" - "&amp;Measures!D57)</f>
        <v>C3 K3: Trg dela – ukrepi za zmanjševanje posledic negativnih strukturnih trendov  - Strukturni ukrepi za krepitev (odpornosti) trga dela</v>
      </c>
    </row>
    <row r="58" spans="12:17" x14ac:dyDescent="0.25">
      <c r="L58" s="1" t="s">
        <v>137</v>
      </c>
      <c r="M58" s="78" t="s">
        <v>311</v>
      </c>
      <c r="P58" t="str">
        <f>CONCATENATE(ROW(P58)-2," - ",Components!B53)</f>
        <v xml:space="preserve">56 - </v>
      </c>
      <c r="Q58" t="e">
        <f>CONCATENATE(Measures!#REF!&amp;" - "&amp;Measures!#REF!)</f>
        <v>#REF!</v>
      </c>
    </row>
    <row r="59" spans="12:17" x14ac:dyDescent="0.25">
      <c r="L59" s="1" t="s">
        <v>138</v>
      </c>
      <c r="M59" s="78" t="s">
        <v>312</v>
      </c>
      <c r="P59" t="str">
        <f>CONCATENATE(ROW(P59)-2," - ",Components!B54)</f>
        <v xml:space="preserve">57 - </v>
      </c>
      <c r="Q59" t="e">
        <f>CONCATENATE(Measures!#REF!&amp;" - "&amp;Measures!#REF!)</f>
        <v>#REF!</v>
      </c>
    </row>
    <row r="60" spans="12:17" x14ac:dyDescent="0.25">
      <c r="L60" s="1" t="s">
        <v>139</v>
      </c>
      <c r="M60" s="78" t="s">
        <v>313</v>
      </c>
      <c r="P60" t="str">
        <f>CONCATENATE(ROW(P60)-2," - ",Components!B55)</f>
        <v xml:space="preserve">58 - </v>
      </c>
      <c r="Q60" t="str">
        <f>CONCATENATE(Measures!B58&amp;" - "&amp;Measures!D58)</f>
        <v>C3 K3: Trg dela – ukrepi za zmanjševanje posledic negativnih strukturnih trendov  - Podpora prožnejšim načinom organizacije dela</v>
      </c>
    </row>
    <row r="61" spans="12:17" x14ac:dyDescent="0.25">
      <c r="L61" s="1" t="s">
        <v>140</v>
      </c>
      <c r="M61" s="78" t="s">
        <v>314</v>
      </c>
      <c r="P61" t="str">
        <f>CONCATENATE(ROW(P61)-2," - ",Components!B56)</f>
        <v xml:space="preserve">59 - </v>
      </c>
      <c r="Q61" t="str">
        <f>CONCATENATE(Measures!B59&amp;" - "&amp;Measures!D59)</f>
        <v>C3 K3: Trg dela – ukrepi za zmanjševanje posledic negativnih strukturnih trendov  - Uvajanje prožnejših načinov dela, prilagojenih potrebam invalidov, v invalidskih podjetjih in zaposlitvenih centrih</v>
      </c>
    </row>
    <row r="62" spans="12:17" x14ac:dyDescent="0.25">
      <c r="L62" s="1" t="s">
        <v>142</v>
      </c>
      <c r="M62" s="78" t="s">
        <v>315</v>
      </c>
      <c r="P62" t="str">
        <f>CONCATENATE(ROW(P62)-2," - ",Components!B57)</f>
        <v xml:space="preserve">60 - </v>
      </c>
      <c r="Q62" t="e">
        <f>CONCATENATE(Measures!#REF!&amp;" - "&amp;Measures!#REF!)</f>
        <v>#REF!</v>
      </c>
    </row>
    <row r="63" spans="12:17" x14ac:dyDescent="0.25">
      <c r="L63" s="1" t="s">
        <v>143</v>
      </c>
      <c r="M63" s="78" t="s">
        <v>316</v>
      </c>
      <c r="P63" t="str">
        <f>CONCATENATE(ROW(P63)-2," - ",Components!B58)</f>
        <v xml:space="preserve">61 - </v>
      </c>
      <c r="Q63" t="str">
        <f>CONCATENATE(Measures!B60&amp;" - "&amp;Measures!D60)</f>
        <v>C3 K3: Trg dela – ukrepi za zmanjševanje posledic negativnih strukturnih trendov  - Hitrejši vstop mladih na trg dela</v>
      </c>
    </row>
    <row r="64" spans="12:17" x14ac:dyDescent="0.25">
      <c r="L64" s="1" t="s">
        <v>144</v>
      </c>
      <c r="M64" s="78" t="s">
        <v>317</v>
      </c>
      <c r="P64" t="str">
        <f>CONCATENATE(ROW(P64)-2," - ",Components!B59)</f>
        <v xml:space="preserve">62 - </v>
      </c>
      <c r="Q64" t="str">
        <f>CONCATENATE(Measures!B61&amp;" - "&amp;Measures!D61)</f>
        <v>C3 K3: Trg dela – ukrepi za zmanjševanje posledic negativnih strukturnih trendov  - Usposabljanje in izobraževanje zaposlenih</v>
      </c>
    </row>
    <row r="65" spans="12:17" x14ac:dyDescent="0.25">
      <c r="L65" s="1" t="s">
        <v>145</v>
      </c>
      <c r="M65" s="78" t="s">
        <v>318</v>
      </c>
      <c r="P65" t="str">
        <f>CONCATENATE(ROW(P65)-2," - ",Components!B60)</f>
        <v xml:space="preserve">63 - </v>
      </c>
      <c r="Q65" t="str">
        <f>CONCATENATE(Measures!B62&amp;" - "&amp;Measures!D62)</f>
        <v>C3 K4: Preoblikovanje slovenskega turizma ter investicije v infrastrukturo na področju turizma in kulturne dediščine  - Krepitev trajnostnega razvoja turizma</v>
      </c>
    </row>
    <row r="66" spans="12:17" x14ac:dyDescent="0.25">
      <c r="L66" s="1" t="s">
        <v>146</v>
      </c>
      <c r="M66" s="78" t="s">
        <v>319</v>
      </c>
      <c r="P66" t="str">
        <f>CONCATENATE(ROW(P66)-2," - ",Components!B61)</f>
        <v xml:space="preserve">64 - </v>
      </c>
      <c r="Q66" t="str">
        <f>CONCATENATE(Measures!B63&amp;" - "&amp;Measures!D63)</f>
        <v xml:space="preserve">C3 K4: Preoblikovanje slovenskega turizma ter investicije v infrastrukturo na področju turizma in kulturne dediščine  - Trajnostni razvoj slovenske nastanitvene turistične ponudbe za dvig dodane vrednosti turizma </v>
      </c>
    </row>
    <row r="67" spans="12:17" x14ac:dyDescent="0.25">
      <c r="L67" s="1" t="s">
        <v>147</v>
      </c>
      <c r="M67" s="78" t="s">
        <v>320</v>
      </c>
      <c r="P67" t="str">
        <f>CONCATENATE(ROW(P67)-2," - ",Components!B62)</f>
        <v xml:space="preserve">65 - </v>
      </c>
      <c r="Q67" t="str">
        <f>CONCATENATE(Measures!B64&amp;" - "&amp;Measures!D64)</f>
        <v xml:space="preserve">C3 K4: Preoblikovanje slovenskega turizma ter investicije v infrastrukturo na področju turizma in kulturne dediščine  - Trajnostni razvoj javne in skupne turistične infrastrukture in naravnih znamenitosti v turističnih destinacijah </v>
      </c>
    </row>
    <row r="68" spans="12:17" x14ac:dyDescent="0.25">
      <c r="L68" s="1" t="s">
        <v>148</v>
      </c>
      <c r="M68" s="78" t="s">
        <v>321</v>
      </c>
      <c r="P68" t="str">
        <f>CONCATENATE(ROW(P68)-2," - ",Components!B63)</f>
        <v xml:space="preserve">66 - </v>
      </c>
      <c r="Q68" t="str">
        <f>CONCATENATE(Measures!B65&amp;" - "&amp;Measures!D65)</f>
        <v xml:space="preserve">C3 K4: Preoblikovanje slovenskega turizma ter investicije v infrastrukturo na področju turizma in kulturne dediščine  - Trajnostna obnova in oživljanje kulturne dediščine in javne kulturne infrastrukture ter vključevanje kulturnih doživetij v slovenski turizem  </v>
      </c>
    </row>
    <row r="69" spans="12:17" x14ac:dyDescent="0.25">
      <c r="L69" s="1" t="s">
        <v>149</v>
      </c>
      <c r="M69" s="78" t="s">
        <v>322</v>
      </c>
      <c r="P69" t="str">
        <f>CONCATENATE(ROW(P69)-2," - ",Components!B64)</f>
        <v xml:space="preserve">67 - </v>
      </c>
      <c r="Q69" t="e">
        <f>CONCATENATE(Measures!#REF!&amp;" - "&amp;Measures!#REF!)</f>
        <v>#REF!</v>
      </c>
    </row>
    <row r="70" spans="12:17" x14ac:dyDescent="0.25">
      <c r="L70" s="1" t="s">
        <v>150</v>
      </c>
      <c r="M70" s="78" t="s">
        <v>323</v>
      </c>
      <c r="P70" t="str">
        <f>CONCATENATE(ROW(P70)-2," - ",Components!B65)</f>
        <v xml:space="preserve">68 - </v>
      </c>
      <c r="Q70" t="str">
        <f>CONCATENATE(Measures!B66&amp;" - "&amp;Measures!D66)</f>
        <v>C3 K5: Krepitev kompetenc, zlasti digitalnih in tistih, ki jih zahtevajo poklici prihodnosti in zeleni prehod - Prenova vzgojno izobraževalnega sistema za zeleni in digitalni prehod</v>
      </c>
    </row>
    <row r="71" spans="12:17" x14ac:dyDescent="0.25">
      <c r="L71" s="1" t="s">
        <v>171</v>
      </c>
      <c r="M71" s="78" t="s">
        <v>324</v>
      </c>
      <c r="P71" t="str">
        <f>CONCATENATE(ROW(P71)-2," - ",Components!B66)</f>
        <v xml:space="preserve">69 - </v>
      </c>
      <c r="Q71" t="e">
        <f>CONCATENATE(Measures!#REF!&amp;" - "&amp;Measures!#REF!)</f>
        <v>#REF!</v>
      </c>
    </row>
    <row r="72" spans="12:17" x14ac:dyDescent="0.25">
      <c r="M72" s="78" t="s">
        <v>325</v>
      </c>
      <c r="P72" t="str">
        <f>CONCATENATE(ROW(P72)-2," - ",Components!B67)</f>
        <v xml:space="preserve">70 - </v>
      </c>
      <c r="Q72" t="str">
        <f>CONCATENATE(Measures!B67&amp;" - "&amp;Measures!D67)</f>
        <v>C3 K5: Krepitev kompetenc, zlasti digitalnih in tistih, ki jih zahtevajo poklici prihodnosti in zeleni prehod - Reforma visokega šolstva za zelen in odporen prehod v Družbo 5.0 (sistem, ki je odziven na potrebe iz okolja in ustvarja visokokvalificirano delovno silo za poklice prihodnosti)</v>
      </c>
    </row>
    <row r="73" spans="12:17" x14ac:dyDescent="0.25">
      <c r="M73" s="78" t="s">
        <v>326</v>
      </c>
      <c r="P73" t="str">
        <f>CONCATENATE(ROW(P73)-2," - ",Components!B68)</f>
        <v xml:space="preserve">71 - </v>
      </c>
      <c r="Q73" t="str">
        <f>CONCATENATE(Measures!B68&amp;" - "&amp;Measures!D68)</f>
        <v>C3 K5: Krepitev kompetenc, zlasti digitalnih in tistih, ki jih zahtevajo poklici prihodnosti in zeleni prehod - Modernizacija srednjega poklicnega in strokovnega izobraževanja vključno z vajeništvom, prenova višješolskih študijskih programov ter vzpostavitev digitalno podprtih učnih mest</v>
      </c>
    </row>
    <row r="74" spans="12:17" x14ac:dyDescent="0.25">
      <c r="M74" s="78" t="s">
        <v>327</v>
      </c>
      <c r="P74" t="str">
        <f>CONCATENATE(ROW(P74)-2," - ",Components!B69)</f>
        <v xml:space="preserve">72 - </v>
      </c>
      <c r="Q74" t="str">
        <f>CONCATENATE(Measures!B69&amp;" - "&amp;Measures!D69)</f>
        <v>C3 K5: Krepitev kompetenc, zlasti digitalnih in tistih, ki jih zahtevajo poklici prihodnosti in zeleni prehod - Strategija za ozelenitev izobraževalne in raziskovalne infrastrukture v Sloveniji</v>
      </c>
    </row>
    <row r="75" spans="12:17" x14ac:dyDescent="0.25">
      <c r="M75" s="78" t="s">
        <v>328</v>
      </c>
      <c r="P75" t="str">
        <f>CONCATENATE(ROW(P75)-2," - ",Components!B70)</f>
        <v xml:space="preserve">73 - </v>
      </c>
      <c r="Q75" t="str">
        <f>CONCATENATE(Measures!B70&amp;" - "&amp;Measures!D70)</f>
        <v>C3 K5: Krepitev kompetenc, zlasti digitalnih in tistih, ki jih zahtevajo poklici prihodnosti in zeleni prehod - Celovita transformacija (trajnost in odpornost) zelenega in digitalnega izobraževanja</v>
      </c>
    </row>
    <row r="76" spans="12:17" x14ac:dyDescent="0.25">
      <c r="M76" s="78" t="s">
        <v>329</v>
      </c>
      <c r="P76" t="str">
        <f>CONCATENATE(ROW(P76)-2," - ",Components!B71)</f>
        <v xml:space="preserve">74 - </v>
      </c>
      <c r="Q76" t="str">
        <f>CONCATENATE(Measures!B71&amp;" - "&amp;Measures!D71)</f>
        <v>C3 K5: Krepitev kompetenc, zlasti digitalnih in tistih, ki jih zahtevajo poklici prihodnosti in zeleni prehod - Izvajanje pilotnih projektov, katerih rezultati bodo podlaga za pripravo izhodišč za reformo visokega šolstva za zelen in odporen prehod v Družbo 5.0</v>
      </c>
    </row>
    <row r="77" spans="12:17" x14ac:dyDescent="0.25">
      <c r="M77" s="78" t="s">
        <v>330</v>
      </c>
      <c r="P77" t="str">
        <f>CONCATENATE(ROW(P77)-2," - ",Components!B72)</f>
        <v xml:space="preserve">75 - </v>
      </c>
      <c r="Q77" t="str">
        <f>CONCATENATE(Measures!B72&amp;" - "&amp;Measures!D72)</f>
        <v>C3 K5: Krepitev kompetenc, zlasti digitalnih in tistih, ki jih zahtevajo poklici prihodnosti in zeleni prehod - Krepitev sodelovanja med izobraževalnim sistemom in trgom dela</v>
      </c>
    </row>
    <row r="78" spans="12:17" x14ac:dyDescent="0.25">
      <c r="M78" s="78" t="s">
        <v>331</v>
      </c>
      <c r="P78" t="str">
        <f>CONCATENATE(ROW(P78)-2," - ",Components!B73)</f>
        <v xml:space="preserve">76 - </v>
      </c>
      <c r="Q78" t="str">
        <f>CONCATENATE(Measures!B73&amp;" - "&amp;Measures!D73)</f>
        <v>C3 K5: Krepitev kompetenc, zlasti digitalnih in tistih, ki jih zahtevajo poklici prihodnosti in zeleni prehod - Ozelenitev izobraževalne infrastrukture v Sloveniji</v>
      </c>
    </row>
    <row r="79" spans="12:17" x14ac:dyDescent="0.25">
      <c r="M79" s="78" t="s">
        <v>332</v>
      </c>
      <c r="P79" t="str">
        <f>CONCATENATE(ROW(P79)-2," - ",Components!B74)</f>
        <v xml:space="preserve">77 - </v>
      </c>
      <c r="Q79" t="str">
        <f>CONCATENATE(Measures!B74&amp;" - "&amp;Measures!D74)</f>
        <v>C3 K6: Učinkovite javne institucije - Odpravljanje administrativnih ovir</v>
      </c>
    </row>
    <row r="80" spans="12:17" x14ac:dyDescent="0.25">
      <c r="M80" s="78" t="s">
        <v>333</v>
      </c>
      <c r="P80" t="str">
        <f>CONCATENATE(ROW(P80)-2," - ",Components!B75)</f>
        <v xml:space="preserve">78 - </v>
      </c>
      <c r="Q80" t="str">
        <f>CONCATENATE(Measures!B75&amp;" - "&amp;Measures!D75)</f>
        <v>C3 K6: Učinkovite javne institucije - Moderen in odporen javni sektor</v>
      </c>
    </row>
    <row r="81" spans="13:17" x14ac:dyDescent="0.25">
      <c r="M81" s="78" t="s">
        <v>334</v>
      </c>
      <c r="P81" t="str">
        <f>CONCATENATE(ROW(P81)-2," - ",Components!B76)</f>
        <v xml:space="preserve">79 - </v>
      </c>
      <c r="Q81" t="str">
        <f>CONCATENATE(Measures!B76&amp;" - "&amp;Measures!D76)</f>
        <v>C3 K6: Učinkovite javne institucije - Ustvarjanje sistemskih pogojev za rast investicij</v>
      </c>
    </row>
    <row r="82" spans="13:17" x14ac:dyDescent="0.25">
      <c r="M82" s="78" t="s">
        <v>335</v>
      </c>
      <c r="P82" t="str">
        <f>CONCATENATE(ROW(P82)-2," - ",Components!B77)</f>
        <v xml:space="preserve">80 - </v>
      </c>
      <c r="Q82" t="str">
        <f>CONCATENATE(Measures!B77&amp;" - "&amp;Measures!D77)</f>
        <v>C4 K1: Zdravstvo - Reforma zdravstvenega sistema</v>
      </c>
    </row>
    <row r="83" spans="13:17" x14ac:dyDescent="0.25">
      <c r="M83" s="78" t="s">
        <v>336</v>
      </c>
      <c r="P83" t="str">
        <f>CONCATENATE(ROW(P83)-2," - ",Components!B78)</f>
        <v xml:space="preserve">81 - </v>
      </c>
      <c r="Q83" t="e">
        <f>CONCATENATE(Measures!#REF!&amp;" - "&amp;Measures!#REF!)</f>
        <v>#REF!</v>
      </c>
    </row>
    <row r="84" spans="13:17" x14ac:dyDescent="0.25">
      <c r="M84" s="78" t="s">
        <v>337</v>
      </c>
      <c r="P84" t="str">
        <f>CONCATENATE(ROW(P84)-2," - ",Components!B79)</f>
        <v xml:space="preserve">82 - </v>
      </c>
      <c r="Q84" t="str">
        <f>CONCATENATE(Measures!B78&amp;" - "&amp;Measures!D78)</f>
        <v>C4 K1: Zdravstvo - Krepitev kompetenc kadrov v zdravstvu za zagotavljanje kakovosti oskrbe</v>
      </c>
    </row>
    <row r="85" spans="13:17" x14ac:dyDescent="0.25">
      <c r="M85" s="78" t="s">
        <v>338</v>
      </c>
      <c r="P85" t="str">
        <f>CONCATENATE(ROW(P85)-2," - ",Components!B80)</f>
        <v xml:space="preserve">83 - </v>
      </c>
      <c r="Q85" t="str">
        <f>CONCATENATE(Measures!B79&amp;" - "&amp;Measures!D79)</f>
        <v>C4 K1: Zdravstvo - Digitalna preobrazba zdravstva</v>
      </c>
    </row>
    <row r="86" spans="13:17" x14ac:dyDescent="0.25">
      <c r="M86" s="78" t="s">
        <v>339</v>
      </c>
      <c r="P86" t="str">
        <f>CONCATENATE(ROW(P86)-2," - ",Components!B81)</f>
        <v xml:space="preserve">84 - </v>
      </c>
      <c r="Q86" t="str">
        <f>CONCATENATE(Measures!B80&amp;" - "&amp;Measures!D80)</f>
        <v>C4 K1: Zdravstvo - Dostopnost zdravstvenega sistema</v>
      </c>
    </row>
    <row r="87" spans="13:17" x14ac:dyDescent="0.25">
      <c r="M87" s="78" t="s">
        <v>340</v>
      </c>
      <c r="P87" t="str">
        <f>CONCATENATE(ROW(P87)-2," - ",Components!B82)</f>
        <v xml:space="preserve">85 - </v>
      </c>
      <c r="Q87" t="str">
        <f>CONCATENATE(Measures!B81&amp;" - "&amp;Measures!D81)</f>
        <v>C4 K1: Zdravstvo - Učinkovita obravnava nalezljivih bolezni</v>
      </c>
    </row>
    <row r="88" spans="13:17" x14ac:dyDescent="0.25">
      <c r="M88" s="78" t="s">
        <v>341</v>
      </c>
      <c r="P88" t="str">
        <f>CONCATENATE(ROW(P88)-2," - ",Components!B83)</f>
        <v xml:space="preserve">86 - </v>
      </c>
      <c r="Q88" t="str">
        <f>CONCATENATE(Measures!B83&amp;" - "&amp;Measures!D83)</f>
        <v>C4 K2: Socialna varnost in dolgotrajna oskrba - Zagotavljanje celostne obravnave oseb, ki potrebujejo višji obseg DO in kompleksnejše storitve s področja zdravstvene nege oziroma kontinuirano zdravstveno nego</v>
      </c>
    </row>
    <row r="89" spans="13:17" x14ac:dyDescent="0.25">
      <c r="M89" s="78" t="s">
        <v>342</v>
      </c>
      <c r="P89" t="str">
        <f>CONCATENATE(ROW(P89)-2," - ",Components!B84)</f>
        <v xml:space="preserve">87 - </v>
      </c>
      <c r="Q89" t="str">
        <f>CONCATENATE(Measures!B84&amp;" - "&amp;Measures!D84)</f>
        <v>C4 K2: Socialna varnost in dolgotrajna oskrba - Zagotovitev varnega okolja bivanja za osebe, ki so odvisne od pomoči drugih</v>
      </c>
    </row>
    <row r="90" spans="13:17" x14ac:dyDescent="0.25">
      <c r="M90" s="78" t="s">
        <v>343</v>
      </c>
      <c r="P90" t="str">
        <f>CONCATENATE(ROW(P90)-2," - ",Components!B85)</f>
        <v xml:space="preserve">88 - </v>
      </c>
      <c r="Q90" t="str">
        <f>CONCATENATE(Measures!B85&amp;" - "&amp;Measures!D85)</f>
        <v xml:space="preserve">C4 K3: Stanovanjska politika - Vzpostavitev pogojev za krepitev fonda javnih najemnih stanovanj </v>
      </c>
    </row>
    <row r="91" spans="13:17" x14ac:dyDescent="0.25">
      <c r="M91" s="78" t="s">
        <v>344</v>
      </c>
      <c r="P91" t="str">
        <f>CONCATENATE(ROW(P91)-2," - ",Components!B86)</f>
        <v xml:space="preserve">89 - </v>
      </c>
      <c r="Q91" t="str">
        <f>CONCATENATE(Measures!B86&amp;" - "&amp;Measures!D86)</f>
        <v>C4 K3: Stanovanjska politika - Zagotavljanje javnih najemnih stanovanj</v>
      </c>
    </row>
    <row r="92" spans="13:17" x14ac:dyDescent="0.25">
      <c r="M92" s="78" t="s">
        <v>345</v>
      </c>
      <c r="P92" t="str">
        <f>CONCATENATE(ROW(P92)-2," - ",Components!B87)</f>
        <v xml:space="preserve">90 - </v>
      </c>
      <c r="Q92" t="e">
        <f>CONCATENATE(Measures!#REF!&amp;" - "&amp;Measures!#REF!)</f>
        <v>#REF!</v>
      </c>
    </row>
    <row r="93" spans="13:17" x14ac:dyDescent="0.25">
      <c r="M93" s="78" t="s">
        <v>346</v>
      </c>
      <c r="P93" t="str">
        <f>CONCATENATE(ROW(P93)-2," - ",Components!B88)</f>
        <v xml:space="preserve">91 - </v>
      </c>
      <c r="Q93" t="e">
        <f>CONCATENATE(Measures!#REF!&amp;" - "&amp;Measures!#REF!)</f>
        <v>#REF!</v>
      </c>
    </row>
    <row r="94" spans="13:17" x14ac:dyDescent="0.25">
      <c r="M94" s="78" t="s">
        <v>347</v>
      </c>
      <c r="P94" t="str">
        <f>CONCATENATE(ROW(P94)-2," - ",Components!B89)</f>
        <v xml:space="preserve">92 - </v>
      </c>
      <c r="Q94" t="e">
        <f>CONCATENATE(Measures!#REF!&amp;" - "&amp;Measures!#REF!)</f>
        <v>#REF!</v>
      </c>
    </row>
    <row r="95" spans="13:17" x14ac:dyDescent="0.25">
      <c r="M95" s="78" t="s">
        <v>348</v>
      </c>
      <c r="P95" t="str">
        <f>CONCATENATE(ROW(P95)-2," - ",Components!B90)</f>
        <v xml:space="preserve">93 - </v>
      </c>
      <c r="Q95" t="e">
        <f>CONCATENATE(Measures!#REF!&amp;" - "&amp;Measures!#REF!)</f>
        <v>#REF!</v>
      </c>
    </row>
    <row r="96" spans="13:17" x14ac:dyDescent="0.25">
      <c r="M96" s="78" t="s">
        <v>349</v>
      </c>
      <c r="P96" t="str">
        <f>CONCATENATE(ROW(P96)-2," - ",Components!B91)</f>
        <v xml:space="preserve">94 - </v>
      </c>
      <c r="Q96" t="e">
        <f>CONCATENATE(Measures!#REF!&amp;" - "&amp;Measures!#REF!)</f>
        <v>#REF!</v>
      </c>
    </row>
    <row r="97" spans="13:17" x14ac:dyDescent="0.25">
      <c r="M97" s="78" t="s">
        <v>350</v>
      </c>
      <c r="P97" t="str">
        <f>CONCATENATE(ROW(P97)-2," - ",Components!B92)</f>
        <v xml:space="preserve">95 - </v>
      </c>
      <c r="Q97" t="e">
        <f>CONCATENATE(Measures!#REF!&amp;" - "&amp;Measures!#REF!)</f>
        <v>#REF!</v>
      </c>
    </row>
    <row r="98" spans="13:17" x14ac:dyDescent="0.25">
      <c r="M98" s="78" t="s">
        <v>351</v>
      </c>
      <c r="P98" t="str">
        <f>CONCATENATE(ROW(P98)-2," - ",Components!B93)</f>
        <v xml:space="preserve">96 - </v>
      </c>
      <c r="Q98" t="e">
        <f>CONCATENATE(Measures!#REF!&amp;" - "&amp;Measures!#REF!)</f>
        <v>#REF!</v>
      </c>
    </row>
    <row r="99" spans="13:17" x14ac:dyDescent="0.25">
      <c r="M99" s="78" t="s">
        <v>352</v>
      </c>
      <c r="P99" t="str">
        <f>CONCATENATE(ROW(P99)-2," - ",Components!B94)</f>
        <v xml:space="preserve">97 - </v>
      </c>
      <c r="Q99" t="e">
        <f>CONCATENATE(Measures!#REF!&amp;" - "&amp;Measures!#REF!)</f>
        <v>#REF!</v>
      </c>
    </row>
    <row r="100" spans="13:17" x14ac:dyDescent="0.25">
      <c r="M100" s="78" t="s">
        <v>353</v>
      </c>
      <c r="P100" t="str">
        <f>CONCATENATE(ROW(P100)-2," - ",Components!B95)</f>
        <v xml:space="preserve">98 - </v>
      </c>
      <c r="Q100" t="e">
        <f>CONCATENATE(Measures!#REF!&amp;" - "&amp;Measures!#REF!)</f>
        <v>#REF!</v>
      </c>
    </row>
    <row r="101" spans="13:17" x14ac:dyDescent="0.25">
      <c r="M101" s="78" t="s">
        <v>354</v>
      </c>
      <c r="P101" t="str">
        <f>CONCATENATE(ROW(P101)-2," - ",Components!B96)</f>
        <v xml:space="preserve">99 - </v>
      </c>
      <c r="Q101" t="e">
        <f>CONCATENATE(Measures!#REF!&amp;" - "&amp;Measures!#REF!)</f>
        <v>#REF!</v>
      </c>
    </row>
    <row r="102" spans="13:17" x14ac:dyDescent="0.25">
      <c r="M102" s="78" t="s">
        <v>355</v>
      </c>
      <c r="P102" t="str">
        <f>CONCATENATE(ROW(P102)-2," - ",Components!B97)</f>
        <v xml:space="preserve">100 - </v>
      </c>
      <c r="Q102" t="e">
        <f>CONCATENATE(Measures!#REF!&amp;" - "&amp;Measures!#REF!)</f>
        <v>#REF!</v>
      </c>
    </row>
    <row r="103" spans="13:17" x14ac:dyDescent="0.25">
      <c r="M103" s="78" t="s">
        <v>356</v>
      </c>
      <c r="P103" t="str">
        <f>CONCATENATE(ROW(P103)-2," - ",Components!B98)</f>
        <v xml:space="preserve">101 - </v>
      </c>
      <c r="Q103" t="e">
        <f>CONCATENATE(Measures!#REF!&amp;" - "&amp;Measures!#REF!)</f>
        <v>#REF!</v>
      </c>
    </row>
    <row r="104" spans="13:17" x14ac:dyDescent="0.25">
      <c r="M104" s="78" t="s">
        <v>357</v>
      </c>
      <c r="P104" t="str">
        <f>CONCATENATE(ROW(P104)-2," - ",Components!B99)</f>
        <v xml:space="preserve">102 - </v>
      </c>
      <c r="Q104" t="e">
        <f>CONCATENATE(Measures!#REF!&amp;" - "&amp;Measures!#REF!)</f>
        <v>#REF!</v>
      </c>
    </row>
    <row r="105" spans="13:17" x14ac:dyDescent="0.25">
      <c r="M105" s="78" t="s">
        <v>358</v>
      </c>
      <c r="P105" t="str">
        <f>CONCATENATE(ROW(P105)-2," - ",Components!B100)</f>
        <v xml:space="preserve">103 - </v>
      </c>
      <c r="Q105" t="e">
        <f>CONCATENATE(Measures!#REF!&amp;" - "&amp;Measures!#REF!)</f>
        <v>#REF!</v>
      </c>
    </row>
    <row r="106" spans="13:17" x14ac:dyDescent="0.25">
      <c r="M106" s="78" t="s">
        <v>359</v>
      </c>
      <c r="P106" t="str">
        <f>CONCATENATE(ROW(P106)-2," - ",Components!B101)</f>
        <v xml:space="preserve">104 - </v>
      </c>
      <c r="Q106" t="e">
        <f>CONCATENATE(Measures!#REF!&amp;" - "&amp;Measures!#REF!)</f>
        <v>#REF!</v>
      </c>
    </row>
    <row r="107" spans="13:17" x14ac:dyDescent="0.25">
      <c r="M107" s="78" t="s">
        <v>360</v>
      </c>
      <c r="P107" t="str">
        <f>CONCATENATE(ROW(P107)-2," - ",Components!B102)</f>
        <v xml:space="preserve">105 - </v>
      </c>
      <c r="Q107" t="e">
        <f>CONCATENATE(Measures!#REF!&amp;" - "&amp;Measures!#REF!)</f>
        <v>#REF!</v>
      </c>
    </row>
    <row r="108" spans="13:17" x14ac:dyDescent="0.25">
      <c r="M108" s="78" t="s">
        <v>361</v>
      </c>
      <c r="P108" t="str">
        <f>CONCATENATE(ROW(P108)-2," - ",Components!B103)</f>
        <v xml:space="preserve">106 - </v>
      </c>
      <c r="Q108" t="e">
        <f>CONCATENATE(Measures!#REF!&amp;" - "&amp;Measures!#REF!)</f>
        <v>#REF!</v>
      </c>
    </row>
    <row r="109" spans="13:17" x14ac:dyDescent="0.25">
      <c r="M109" s="78" t="s">
        <v>362</v>
      </c>
      <c r="P109" t="str">
        <f>CONCATENATE(ROW(P109)-2," - ",Components!B104)</f>
        <v xml:space="preserve">107 - </v>
      </c>
      <c r="Q109" t="e">
        <f>CONCATENATE(Measures!#REF!&amp;" - "&amp;Measures!#REF!)</f>
        <v>#REF!</v>
      </c>
    </row>
    <row r="110" spans="13:17" x14ac:dyDescent="0.25">
      <c r="M110" s="78" t="s">
        <v>363</v>
      </c>
      <c r="P110" t="str">
        <f>CONCATENATE(ROW(P110)-2," - ",Components!B105)</f>
        <v xml:space="preserve">108 - </v>
      </c>
      <c r="Q110" t="e">
        <f>CONCATENATE(Measures!#REF!&amp;" - "&amp;Measures!#REF!)</f>
        <v>#REF!</v>
      </c>
    </row>
    <row r="111" spans="13:17" x14ac:dyDescent="0.25">
      <c r="M111" s="78" t="s">
        <v>364</v>
      </c>
      <c r="P111" t="str">
        <f>CONCATENATE(ROW(P111)-2," - ",Components!B106)</f>
        <v xml:space="preserve">109 - </v>
      </c>
      <c r="Q111" t="e">
        <f>CONCATENATE(Measures!#REF!&amp;" - "&amp;Measures!#REF!)</f>
        <v>#REF!</v>
      </c>
    </row>
    <row r="112" spans="13:17" x14ac:dyDescent="0.25">
      <c r="M112" s="78" t="s">
        <v>365</v>
      </c>
      <c r="P112" t="str">
        <f>CONCATENATE(ROW(P112)-2," - ",Components!B107)</f>
        <v xml:space="preserve">110 - </v>
      </c>
      <c r="Q112" t="e">
        <f>CONCATENATE(Measures!#REF!&amp;" - "&amp;Measures!#REF!)</f>
        <v>#REF!</v>
      </c>
    </row>
    <row r="113" spans="13:17" x14ac:dyDescent="0.25">
      <c r="M113" s="78" t="s">
        <v>366</v>
      </c>
      <c r="P113" t="str">
        <f>CONCATENATE(ROW(P113)-2," - ",Components!B108)</f>
        <v xml:space="preserve">111 - </v>
      </c>
      <c r="Q113" t="e">
        <f>CONCATENATE(Measures!#REF!&amp;" - "&amp;Measures!#REF!)</f>
        <v>#REF!</v>
      </c>
    </row>
    <row r="114" spans="13:17" x14ac:dyDescent="0.25">
      <c r="M114" s="78" t="s">
        <v>367</v>
      </c>
      <c r="P114" t="str">
        <f>CONCATENATE(ROW(P114)-2," - ",Components!B109)</f>
        <v xml:space="preserve">112 - </v>
      </c>
      <c r="Q114" t="e">
        <f>CONCATENATE(Measures!#REF!&amp;" - "&amp;Measures!#REF!)</f>
        <v>#REF!</v>
      </c>
    </row>
    <row r="115" spans="13:17" x14ac:dyDescent="0.25">
      <c r="M115" s="78" t="s">
        <v>368</v>
      </c>
      <c r="P115" t="str">
        <f>CONCATENATE(ROW(P115)-2," - ",Components!B110)</f>
        <v xml:space="preserve">113 - </v>
      </c>
      <c r="Q115" t="e">
        <f>CONCATENATE(Measures!#REF!&amp;" - "&amp;Measures!#REF!)</f>
        <v>#REF!</v>
      </c>
    </row>
    <row r="116" spans="13:17" x14ac:dyDescent="0.25">
      <c r="M116" s="78" t="s">
        <v>369</v>
      </c>
      <c r="P116" t="str">
        <f>CONCATENATE(ROW(P116)-2," - ",Components!B111)</f>
        <v xml:space="preserve">114 - </v>
      </c>
      <c r="Q116" t="e">
        <f>CONCATENATE(Measures!#REF!&amp;" - "&amp;Measures!#REF!)</f>
        <v>#REF!</v>
      </c>
    </row>
    <row r="117" spans="13:17" x14ac:dyDescent="0.25">
      <c r="M117" s="78" t="s">
        <v>370</v>
      </c>
      <c r="P117" t="str">
        <f>CONCATENATE(ROW(P117)-2," - ",Components!B112)</f>
        <v xml:space="preserve">115 - </v>
      </c>
      <c r="Q117" t="e">
        <f>CONCATENATE(Measures!#REF!&amp;" - "&amp;Measures!#REF!)</f>
        <v>#REF!</v>
      </c>
    </row>
    <row r="118" spans="13:17" x14ac:dyDescent="0.25">
      <c r="M118" s="78" t="s">
        <v>371</v>
      </c>
      <c r="P118" t="str">
        <f>CONCATENATE(ROW(P118)-2," - ",Components!B113)</f>
        <v xml:space="preserve">116 - </v>
      </c>
      <c r="Q118" t="e">
        <f>CONCATENATE(Measures!#REF!&amp;" - "&amp;Measures!#REF!)</f>
        <v>#REF!</v>
      </c>
    </row>
    <row r="119" spans="13:17" x14ac:dyDescent="0.25">
      <c r="M119" s="78" t="s">
        <v>372</v>
      </c>
      <c r="P119" t="str">
        <f>CONCATENATE(ROW(P119)-2," - ",Components!B114)</f>
        <v xml:space="preserve">117 - </v>
      </c>
      <c r="Q119" t="e">
        <f>CONCATENATE(Measures!#REF!&amp;" - "&amp;Measures!#REF!)</f>
        <v>#REF!</v>
      </c>
    </row>
    <row r="120" spans="13:17" x14ac:dyDescent="0.25">
      <c r="M120" s="78" t="s">
        <v>373</v>
      </c>
      <c r="P120" t="str">
        <f>CONCATENATE(ROW(P120)-2," - ",Components!B115)</f>
        <v xml:space="preserve">118 - </v>
      </c>
      <c r="Q120" t="e">
        <f>CONCATENATE(Measures!#REF!&amp;" - "&amp;Measures!#REF!)</f>
        <v>#REF!</v>
      </c>
    </row>
    <row r="121" spans="13:17" x14ac:dyDescent="0.25">
      <c r="M121" s="78" t="s">
        <v>374</v>
      </c>
      <c r="P121" t="str">
        <f>CONCATENATE(ROW(P121)-2," - ",Components!B116)</f>
        <v xml:space="preserve">119 - </v>
      </c>
      <c r="Q121" t="e">
        <f>CONCATENATE(Measures!#REF!&amp;" - "&amp;Measures!#REF!)</f>
        <v>#REF!</v>
      </c>
    </row>
    <row r="122" spans="13:17" x14ac:dyDescent="0.25">
      <c r="M122" s="78" t="s">
        <v>375</v>
      </c>
      <c r="P122" t="str">
        <f>CONCATENATE(ROW(P122)-2," - ",Components!B117)</f>
        <v xml:space="preserve">120 - </v>
      </c>
      <c r="Q122" t="e">
        <f>CONCATENATE(Measures!#REF!&amp;" - "&amp;Measures!#REF!)</f>
        <v>#REF!</v>
      </c>
    </row>
    <row r="123" spans="13:17" x14ac:dyDescent="0.25">
      <c r="M123" s="78" t="s">
        <v>376</v>
      </c>
      <c r="P123" t="str">
        <f>CONCATENATE(ROW(P123)-2," - ",Components!B118)</f>
        <v xml:space="preserve">121 - </v>
      </c>
      <c r="Q123" t="e">
        <f>CONCATENATE(Measures!#REF!&amp;" - "&amp;Measures!#REF!)</f>
        <v>#REF!</v>
      </c>
    </row>
    <row r="124" spans="13:17" x14ac:dyDescent="0.25">
      <c r="M124" s="78" t="s">
        <v>377</v>
      </c>
      <c r="P124" t="str">
        <f>CONCATENATE(ROW(P124)-2," - ",Components!B119)</f>
        <v xml:space="preserve">122 - </v>
      </c>
      <c r="Q124" t="e">
        <f>CONCATENATE(Measures!#REF!&amp;" - "&amp;Measures!#REF!)</f>
        <v>#REF!</v>
      </c>
    </row>
    <row r="125" spans="13:17" x14ac:dyDescent="0.25">
      <c r="M125" s="78" t="s">
        <v>378</v>
      </c>
      <c r="P125" t="str">
        <f>CONCATENATE(ROW(P125)-2," - ",Components!B120)</f>
        <v xml:space="preserve">123 - </v>
      </c>
      <c r="Q125" t="str">
        <f>CONCATENATE(Measures!B87&amp;" - "&amp;Measures!D87)</f>
        <v xml:space="preserve"> - </v>
      </c>
    </row>
    <row r="126" spans="13:17" x14ac:dyDescent="0.25">
      <c r="M126" s="78" t="s">
        <v>379</v>
      </c>
      <c r="P126" t="str">
        <f>CONCATENATE(ROW(P126)-2," - ",Components!B121)</f>
        <v xml:space="preserve">124 - </v>
      </c>
      <c r="Q126" t="e">
        <f>CONCATENATE(Measures!#REF!&amp;" - "&amp;Measures!#REF!)</f>
        <v>#REF!</v>
      </c>
    </row>
    <row r="127" spans="13:17" x14ac:dyDescent="0.25">
      <c r="M127" s="78" t="s">
        <v>380</v>
      </c>
      <c r="P127" t="str">
        <f>CONCATENATE(ROW(P127)-2," - ",Components!B122)</f>
        <v xml:space="preserve">125 - </v>
      </c>
      <c r="Q127" t="e">
        <f>CONCATENATE(Measures!#REF!&amp;" - "&amp;Measures!#REF!)</f>
        <v>#REF!</v>
      </c>
    </row>
    <row r="128" spans="13:17" x14ac:dyDescent="0.25">
      <c r="M128" s="78" t="s">
        <v>381</v>
      </c>
      <c r="P128" t="str">
        <f>CONCATENATE(ROW(P128)-2," - ",Components!B123)</f>
        <v xml:space="preserve">126 - </v>
      </c>
      <c r="Q128" t="e">
        <f>CONCATENATE(Measures!#REF!&amp;" - "&amp;Measures!#REF!)</f>
        <v>#REF!</v>
      </c>
    </row>
    <row r="129" spans="13:17" x14ac:dyDescent="0.25">
      <c r="M129" s="78" t="s">
        <v>382</v>
      </c>
      <c r="P129" t="str">
        <f>CONCATENATE(ROW(P129)-2," - ",Components!B124)</f>
        <v xml:space="preserve">127 - </v>
      </c>
      <c r="Q129" t="e">
        <f>CONCATENATE(Measures!#REF!&amp;" - "&amp;Measures!#REF!)</f>
        <v>#REF!</v>
      </c>
    </row>
    <row r="130" spans="13:17" x14ac:dyDescent="0.25">
      <c r="M130" s="78" t="s">
        <v>383</v>
      </c>
      <c r="P130" t="str">
        <f>CONCATENATE(ROW(P130)-2," - ",Components!B125)</f>
        <v xml:space="preserve">128 - </v>
      </c>
      <c r="Q130" t="e">
        <f>CONCATENATE(Measures!#REF!&amp;" - "&amp;Measures!#REF!)</f>
        <v>#REF!</v>
      </c>
    </row>
    <row r="131" spans="13:17" x14ac:dyDescent="0.25">
      <c r="M131" s="78" t="s">
        <v>384</v>
      </c>
      <c r="P131" t="str">
        <f>CONCATENATE(ROW(P131)-2," - ",Components!B126)</f>
        <v xml:space="preserve">129 - </v>
      </c>
      <c r="Q131" t="e">
        <f>CONCATENATE(Measures!#REF!&amp;" - "&amp;Measures!#REF!)</f>
        <v>#REF!</v>
      </c>
    </row>
    <row r="132" spans="13:17" x14ac:dyDescent="0.25">
      <c r="M132" s="78" t="s">
        <v>385</v>
      </c>
      <c r="P132" t="str">
        <f>CONCATENATE(ROW(P132)-2," - ",Components!B127)</f>
        <v xml:space="preserve">130 - </v>
      </c>
      <c r="Q132" t="e">
        <f>CONCATENATE(Measures!#REF!&amp;" - "&amp;Measures!#REF!)</f>
        <v>#REF!</v>
      </c>
    </row>
    <row r="133" spans="13:17" x14ac:dyDescent="0.25">
      <c r="M133" s="78" t="s">
        <v>386</v>
      </c>
      <c r="P133" t="str">
        <f>CONCATENATE(ROW(P133)-2," - ",Components!B128)</f>
        <v xml:space="preserve">131 - </v>
      </c>
      <c r="Q133" t="e">
        <f>CONCATENATE(Measures!#REF!&amp;" - "&amp;Measures!#REF!)</f>
        <v>#REF!</v>
      </c>
    </row>
    <row r="134" spans="13:17" x14ac:dyDescent="0.25">
      <c r="M134" s="78" t="s">
        <v>387</v>
      </c>
      <c r="P134" t="str">
        <f>CONCATENATE(ROW(P134)-2," - ",Components!B129)</f>
        <v xml:space="preserve">132 - </v>
      </c>
      <c r="Q134" t="e">
        <f>CONCATENATE(Measures!#REF!&amp;" - "&amp;Measures!#REF!)</f>
        <v>#REF!</v>
      </c>
    </row>
    <row r="135" spans="13:17" x14ac:dyDescent="0.25">
      <c r="M135" s="78" t="s">
        <v>388</v>
      </c>
      <c r="P135" t="str">
        <f>CONCATENATE(ROW(P135)-2," - ",Components!B130)</f>
        <v xml:space="preserve">133 - </v>
      </c>
      <c r="Q135" t="e">
        <f>CONCATENATE(Measures!#REF!&amp;" - "&amp;Measures!#REF!)</f>
        <v>#REF!</v>
      </c>
    </row>
    <row r="136" spans="13:17" x14ac:dyDescent="0.25">
      <c r="M136" s="78" t="s">
        <v>389</v>
      </c>
      <c r="P136" t="str">
        <f>CONCATENATE(ROW(P136)-2," - ",Components!B131)</f>
        <v xml:space="preserve">134 - </v>
      </c>
      <c r="Q136" t="e">
        <f>CONCATENATE(Measures!#REF!&amp;" - "&amp;Measures!#REF!)</f>
        <v>#REF!</v>
      </c>
    </row>
    <row r="137" spans="13:17" x14ac:dyDescent="0.25">
      <c r="M137" s="78" t="s">
        <v>390</v>
      </c>
      <c r="P137" t="str">
        <f>CONCATENATE(ROW(P137)-2," - ",Components!B132)</f>
        <v xml:space="preserve">135 - </v>
      </c>
      <c r="Q137" t="e">
        <f>CONCATENATE(Measures!#REF!&amp;" - "&amp;Measures!#REF!)</f>
        <v>#REF!</v>
      </c>
    </row>
    <row r="138" spans="13:17" x14ac:dyDescent="0.25">
      <c r="M138" s="78" t="s">
        <v>391</v>
      </c>
      <c r="P138" t="str">
        <f>CONCATENATE(ROW(P138)-2," - ",Components!B133)</f>
        <v xml:space="preserve">136 - </v>
      </c>
      <c r="Q138" t="e">
        <f>CONCATENATE(Measures!#REF!&amp;" - "&amp;Measures!#REF!)</f>
        <v>#REF!</v>
      </c>
    </row>
    <row r="139" spans="13:17" x14ac:dyDescent="0.25">
      <c r="M139" s="78" t="s">
        <v>392</v>
      </c>
      <c r="P139" t="str">
        <f>CONCATENATE(ROW(P139)-2," - ",Components!B134)</f>
        <v xml:space="preserve">137 - </v>
      </c>
      <c r="Q139" t="e">
        <f>CONCATENATE(Measures!#REF!&amp;" - "&amp;Measures!#REF!)</f>
        <v>#REF!</v>
      </c>
    </row>
    <row r="140" spans="13:17" x14ac:dyDescent="0.25">
      <c r="M140" s="78" t="s">
        <v>393</v>
      </c>
      <c r="P140" t="str">
        <f>CONCATENATE(ROW(P140)-2," - ",Components!B135)</f>
        <v xml:space="preserve">138 - </v>
      </c>
      <c r="Q140" t="str">
        <f>CONCATENATE(Measures!B88&amp;" - "&amp;Measures!D88)</f>
        <v xml:space="preserve"> - </v>
      </c>
    </row>
    <row r="141" spans="13:17" x14ac:dyDescent="0.25">
      <c r="M141" s="78" t="s">
        <v>394</v>
      </c>
      <c r="P141" t="str">
        <f>CONCATENATE(ROW(P141)-2," - ",Components!B136)</f>
        <v xml:space="preserve">139 - </v>
      </c>
      <c r="Q141" t="str">
        <f>CONCATENATE(Measures!B89&amp;" - "&amp;Measures!D89)</f>
        <v xml:space="preserve"> - </v>
      </c>
    </row>
    <row r="142" spans="13:17" x14ac:dyDescent="0.25">
      <c r="M142" s="78" t="s">
        <v>395</v>
      </c>
      <c r="P142" t="str">
        <f>CONCATENATE(ROW(P142)-2," - ",Components!B137)</f>
        <v xml:space="preserve">140 - </v>
      </c>
      <c r="Q142" t="str">
        <f>CONCATENATE(Measures!B90&amp;" - "&amp;Measures!D90)</f>
        <v xml:space="preserve"> - </v>
      </c>
    </row>
    <row r="143" spans="13:17" x14ac:dyDescent="0.25">
      <c r="M143" s="78" t="s">
        <v>396</v>
      </c>
      <c r="P143" t="str">
        <f>CONCATENATE(ROW(P143)-2," - ",Components!B138)</f>
        <v xml:space="preserve">141 - </v>
      </c>
      <c r="Q143" t="str">
        <f>CONCATENATE(Measures!B91&amp;" - "&amp;Measures!D91)</f>
        <v xml:space="preserve"> - </v>
      </c>
    </row>
    <row r="144" spans="13:17" x14ac:dyDescent="0.25">
      <c r="M144" s="78" t="s">
        <v>397</v>
      </c>
      <c r="P144" t="str">
        <f>CONCATENATE(ROW(P144)-2," - ",Components!B139)</f>
        <v xml:space="preserve">142 - </v>
      </c>
      <c r="Q144" t="str">
        <f>CONCATENATE(Measures!B92&amp;" - "&amp;Measures!D92)</f>
        <v xml:space="preserve"> - </v>
      </c>
    </row>
    <row r="145" spans="13:17" x14ac:dyDescent="0.25">
      <c r="M145" s="78" t="s">
        <v>398</v>
      </c>
      <c r="P145" t="str">
        <f>CONCATENATE(ROW(P145)-2," - ",Components!B140)</f>
        <v xml:space="preserve">143 - </v>
      </c>
      <c r="Q145" t="str">
        <f>CONCATENATE(Measures!B93&amp;" - "&amp;Measures!D93)</f>
        <v xml:space="preserve"> - </v>
      </c>
    </row>
    <row r="146" spans="13:17" x14ac:dyDescent="0.25">
      <c r="M146" s="78" t="s">
        <v>399</v>
      </c>
      <c r="P146" t="str">
        <f>CONCATENATE(ROW(P146)-2," - ",Components!B141)</f>
        <v xml:space="preserve">144 - </v>
      </c>
      <c r="Q146" t="str">
        <f>CONCATENATE(Measures!B94&amp;" - "&amp;Measures!D94)</f>
        <v xml:space="preserve"> - </v>
      </c>
    </row>
    <row r="147" spans="13:17" x14ac:dyDescent="0.25">
      <c r="M147" s="78" t="s">
        <v>400</v>
      </c>
      <c r="P147" t="str">
        <f>CONCATENATE(ROW(P147)-2," - ",Components!B142)</f>
        <v xml:space="preserve">145 - </v>
      </c>
      <c r="Q147" t="str">
        <f>CONCATENATE(Measures!B95&amp;" - "&amp;Measures!D95)</f>
        <v xml:space="preserve"> - </v>
      </c>
    </row>
    <row r="148" spans="13:17" x14ac:dyDescent="0.25">
      <c r="M148" s="78" t="s">
        <v>401</v>
      </c>
      <c r="P148" t="str">
        <f>CONCATENATE(ROW(P148)-2," - ",Components!B143)</f>
        <v xml:space="preserve">146 - </v>
      </c>
      <c r="Q148" t="str">
        <f>CONCATENATE(Measures!B96&amp;" - "&amp;Measures!D96)</f>
        <v xml:space="preserve"> - </v>
      </c>
    </row>
    <row r="149" spans="13:17" x14ac:dyDescent="0.25">
      <c r="M149" s="78" t="s">
        <v>402</v>
      </c>
      <c r="P149" t="str">
        <f>CONCATENATE(ROW(P149)-2," - ",Components!B144)</f>
        <v xml:space="preserve">147 - </v>
      </c>
      <c r="Q149" t="str">
        <f>CONCATENATE(Measures!B97&amp;" - "&amp;Measures!D97)</f>
        <v xml:space="preserve"> - </v>
      </c>
    </row>
    <row r="150" spans="13:17" x14ac:dyDescent="0.25">
      <c r="M150" s="78" t="s">
        <v>403</v>
      </c>
      <c r="P150" t="str">
        <f>CONCATENATE(ROW(P150)-2," - ",Components!B145)</f>
        <v xml:space="preserve">148 - </v>
      </c>
      <c r="Q150" t="str">
        <f>CONCATENATE(Measures!B98&amp;" - "&amp;Measures!D98)</f>
        <v xml:space="preserve"> - </v>
      </c>
    </row>
    <row r="151" spans="13:17" x14ac:dyDescent="0.25">
      <c r="M151" s="78" t="s">
        <v>404</v>
      </c>
      <c r="P151" t="str">
        <f>CONCATENATE(ROW(P151)-2," - ",Components!B146)</f>
        <v xml:space="preserve">149 - </v>
      </c>
      <c r="Q151" t="str">
        <f>CONCATENATE(Measures!B99&amp;" - "&amp;Measures!D99)</f>
        <v xml:space="preserve"> - </v>
      </c>
    </row>
    <row r="152" spans="13:17" x14ac:dyDescent="0.25">
      <c r="M152" s="78" t="s">
        <v>405</v>
      </c>
      <c r="P152" t="str">
        <f>CONCATENATE(ROW(P152)-2," - ",Components!B147)</f>
        <v xml:space="preserve">150 - </v>
      </c>
      <c r="Q152" t="str">
        <f>CONCATENATE(Measures!B100&amp;" - "&amp;Measures!D100)</f>
        <v xml:space="preserve"> - </v>
      </c>
    </row>
    <row r="153" spans="13:17" x14ac:dyDescent="0.25">
      <c r="M153" s="78" t="s">
        <v>406</v>
      </c>
      <c r="P153" t="str">
        <f>CONCATENATE(ROW(P153)-2," - ",Components!B148)</f>
        <v xml:space="preserve">151 - </v>
      </c>
      <c r="Q153" t="str">
        <f>CONCATENATE(Measures!B101&amp;" - "&amp;Measures!D101)</f>
        <v xml:space="preserve"> - </v>
      </c>
    </row>
    <row r="154" spans="13:17" x14ac:dyDescent="0.25">
      <c r="M154" s="78" t="s">
        <v>407</v>
      </c>
      <c r="P154" t="str">
        <f>CONCATENATE(ROW(P154)-2," - ",Components!B149)</f>
        <v xml:space="preserve">152 - </v>
      </c>
      <c r="Q154" t="str">
        <f>CONCATENATE(Measures!B102&amp;" - "&amp;Measures!D102)</f>
        <v xml:space="preserve"> - </v>
      </c>
    </row>
    <row r="155" spans="13:17" x14ac:dyDescent="0.25">
      <c r="M155" s="78" t="s">
        <v>408</v>
      </c>
      <c r="P155" t="str">
        <f>CONCATENATE(ROW(P155)-2," - ",Components!B150)</f>
        <v xml:space="preserve">153 - </v>
      </c>
      <c r="Q155" t="str">
        <f>CONCATENATE(Measures!B103&amp;" - "&amp;Measures!D103)</f>
        <v xml:space="preserve"> - </v>
      </c>
    </row>
    <row r="156" spans="13:17" x14ac:dyDescent="0.25">
      <c r="M156" s="78" t="s">
        <v>409</v>
      </c>
      <c r="P156" t="str">
        <f>CONCATENATE(ROW(P156)-2," - ",Components!B151)</f>
        <v xml:space="preserve">154 - </v>
      </c>
      <c r="Q156" t="str">
        <f>CONCATENATE(Measures!B104&amp;" - "&amp;Measures!D104)</f>
        <v xml:space="preserve"> - </v>
      </c>
    </row>
    <row r="157" spans="13:17" x14ac:dyDescent="0.25">
      <c r="M157" s="78" t="s">
        <v>410</v>
      </c>
      <c r="P157" t="str">
        <f>CONCATENATE(ROW(P157)-2," - ",Components!B152)</f>
        <v xml:space="preserve">155 - </v>
      </c>
      <c r="Q157" t="str">
        <f>CONCATENATE(Measures!B105&amp;" - "&amp;Measures!D105)</f>
        <v xml:space="preserve"> - </v>
      </c>
    </row>
    <row r="158" spans="13:17" x14ac:dyDescent="0.25">
      <c r="M158" s="78" t="s">
        <v>411</v>
      </c>
      <c r="P158" t="str">
        <f>CONCATENATE(ROW(P158)-2," - ",Components!B153)</f>
        <v xml:space="preserve">156 - </v>
      </c>
      <c r="Q158" t="str">
        <f>CONCATENATE(Measures!B106&amp;" - "&amp;Measures!D106)</f>
        <v xml:space="preserve"> - </v>
      </c>
    </row>
    <row r="159" spans="13:17" x14ac:dyDescent="0.25">
      <c r="M159" s="78" t="s">
        <v>412</v>
      </c>
      <c r="P159" t="str">
        <f>CONCATENATE(ROW(P159)-2," - ",Components!B154)</f>
        <v xml:space="preserve">157 - </v>
      </c>
      <c r="Q159" t="str">
        <f>CONCATENATE(Measures!B107&amp;" - "&amp;Measures!D107)</f>
        <v xml:space="preserve"> - </v>
      </c>
    </row>
    <row r="160" spans="13:17" x14ac:dyDescent="0.25">
      <c r="M160" s="78" t="s">
        <v>413</v>
      </c>
      <c r="P160" t="str">
        <f>CONCATENATE(ROW(P160)-2," - ",Components!B155)</f>
        <v xml:space="preserve">158 - </v>
      </c>
      <c r="Q160" t="str">
        <f>CONCATENATE(Measures!B108&amp;" - "&amp;Measures!D108)</f>
        <v xml:space="preserve"> - </v>
      </c>
    </row>
    <row r="161" spans="13:17" x14ac:dyDescent="0.25">
      <c r="M161" s="78" t="s">
        <v>414</v>
      </c>
      <c r="P161" t="str">
        <f>CONCATENATE(ROW(P161)-2," - ",Components!B156)</f>
        <v xml:space="preserve">159 - </v>
      </c>
      <c r="Q161" t="str">
        <f>CONCATENATE(Measures!B109&amp;" - "&amp;Measures!D109)</f>
        <v xml:space="preserve"> - </v>
      </c>
    </row>
    <row r="162" spans="13:17" x14ac:dyDescent="0.25">
      <c r="M162" s="78" t="s">
        <v>415</v>
      </c>
      <c r="P162" t="str">
        <f>CONCATENATE(ROW(P162)-2," - ",Components!B157)</f>
        <v xml:space="preserve">160 - </v>
      </c>
      <c r="Q162" t="str">
        <f>CONCATENATE(Measures!B110&amp;" - "&amp;Measures!D110)</f>
        <v xml:space="preserve"> - </v>
      </c>
    </row>
    <row r="163" spans="13:17" x14ac:dyDescent="0.25">
      <c r="M163" s="78" t="s">
        <v>416</v>
      </c>
      <c r="P163" t="str">
        <f>CONCATENATE(ROW(P163)-2," - ",Components!B158)</f>
        <v xml:space="preserve">161 - </v>
      </c>
      <c r="Q163" t="str">
        <f>CONCATENATE(Measures!B111&amp;" - "&amp;Measures!D111)</f>
        <v xml:space="preserve"> - </v>
      </c>
    </row>
    <row r="164" spans="13:17" x14ac:dyDescent="0.25">
      <c r="M164" s="78" t="s">
        <v>417</v>
      </c>
      <c r="P164" t="str">
        <f>CONCATENATE(ROW(P164)-2," - ",Components!B159)</f>
        <v xml:space="preserve">162 - </v>
      </c>
      <c r="Q164" t="str">
        <f>CONCATENATE(Measures!B112&amp;" - "&amp;Measures!D112)</f>
        <v xml:space="preserve"> - </v>
      </c>
    </row>
    <row r="165" spans="13:17" x14ac:dyDescent="0.25">
      <c r="M165" s="78" t="s">
        <v>418</v>
      </c>
      <c r="P165" t="str">
        <f>CONCATENATE(ROW(P165)-2," - ",Components!B160)</f>
        <v xml:space="preserve">163 - </v>
      </c>
      <c r="Q165" t="str">
        <f>CONCATENATE(Measures!B113&amp;" - "&amp;Measures!D113)</f>
        <v xml:space="preserve"> - </v>
      </c>
    </row>
    <row r="166" spans="13:17" x14ac:dyDescent="0.25">
      <c r="M166" s="78" t="s">
        <v>419</v>
      </c>
      <c r="P166" t="str">
        <f>CONCATENATE(ROW(P166)-2," - ",Components!B161)</f>
        <v xml:space="preserve">164 - </v>
      </c>
      <c r="Q166" t="str">
        <f>CONCATENATE(Measures!B114&amp;" - "&amp;Measures!D114)</f>
        <v xml:space="preserve"> - </v>
      </c>
    </row>
    <row r="167" spans="13:17" x14ac:dyDescent="0.25">
      <c r="M167" s="78" t="s">
        <v>420</v>
      </c>
      <c r="P167" t="str">
        <f>CONCATENATE(ROW(P167)-2," - ",Components!B162)</f>
        <v xml:space="preserve">165 - </v>
      </c>
      <c r="Q167" t="str">
        <f>CONCATENATE(Measures!B115&amp;" - "&amp;Measures!D115)</f>
        <v xml:space="preserve"> - </v>
      </c>
    </row>
    <row r="168" spans="13:17" x14ac:dyDescent="0.25">
      <c r="M168" s="78" t="s">
        <v>421</v>
      </c>
      <c r="P168" t="str">
        <f>CONCATENATE(ROW(P168)-2," - ",Components!B163)</f>
        <v xml:space="preserve">166 - </v>
      </c>
      <c r="Q168" t="str">
        <f>CONCATENATE(Measures!B116&amp;" - "&amp;Measures!D116)</f>
        <v xml:space="preserve"> - </v>
      </c>
    </row>
    <row r="169" spans="13:17" x14ac:dyDescent="0.25">
      <c r="M169" s="78" t="s">
        <v>422</v>
      </c>
      <c r="P169" t="str">
        <f>CONCATENATE(ROW(P169)-2," - ",Components!B164)</f>
        <v xml:space="preserve">167 - </v>
      </c>
      <c r="Q169" t="str">
        <f>CONCATENATE(Measures!B117&amp;" - "&amp;Measures!D117)</f>
        <v xml:space="preserve"> - </v>
      </c>
    </row>
    <row r="170" spans="13:17" x14ac:dyDescent="0.25">
      <c r="M170" s="78" t="s">
        <v>423</v>
      </c>
      <c r="P170" t="str">
        <f>CONCATENATE(ROW(P170)-2," - ",Components!B165)</f>
        <v xml:space="preserve">168 - </v>
      </c>
      <c r="Q170" t="str">
        <f>CONCATENATE(Measures!B118&amp;" - "&amp;Measures!D118)</f>
        <v xml:space="preserve"> - </v>
      </c>
    </row>
    <row r="171" spans="13:17" x14ac:dyDescent="0.25">
      <c r="M171" s="78" t="s">
        <v>424</v>
      </c>
      <c r="P171" t="str">
        <f>CONCATENATE(ROW(P171)-2," - ",Components!B166)</f>
        <v xml:space="preserve">169 - </v>
      </c>
      <c r="Q171" t="str">
        <f>CONCATENATE(Measures!B119&amp;" - "&amp;Measures!D119)</f>
        <v xml:space="preserve"> - </v>
      </c>
    </row>
    <row r="172" spans="13:17" x14ac:dyDescent="0.25">
      <c r="M172" s="78" t="s">
        <v>425</v>
      </c>
      <c r="P172" t="str">
        <f>CONCATENATE(ROW(P172)-2," - ",Components!B167)</f>
        <v xml:space="preserve">170 - </v>
      </c>
      <c r="Q172" t="str">
        <f>CONCATENATE(Measures!B120&amp;" - "&amp;Measures!D120)</f>
        <v xml:space="preserve"> - </v>
      </c>
    </row>
    <row r="173" spans="13:17" x14ac:dyDescent="0.25">
      <c r="M173" s="78" t="s">
        <v>426</v>
      </c>
      <c r="P173" t="str">
        <f>CONCATENATE(ROW(P173)-2," - ",Components!B168)</f>
        <v xml:space="preserve">171 - </v>
      </c>
      <c r="Q173" t="str">
        <f>CONCATENATE(Measures!B121&amp;" - "&amp;Measures!D121)</f>
        <v xml:space="preserve"> - </v>
      </c>
    </row>
    <row r="174" spans="13:17" x14ac:dyDescent="0.25">
      <c r="M174" s="78" t="s">
        <v>427</v>
      </c>
      <c r="P174" t="str">
        <f>CONCATENATE(ROW(P174)-2," - ",Components!B169)</f>
        <v xml:space="preserve">172 - </v>
      </c>
      <c r="Q174" t="str">
        <f>CONCATENATE(Measures!B122&amp;" - "&amp;Measures!D122)</f>
        <v xml:space="preserve"> - </v>
      </c>
    </row>
    <row r="175" spans="13:17" x14ac:dyDescent="0.25">
      <c r="M175" s="78" t="s">
        <v>428</v>
      </c>
      <c r="P175" t="str">
        <f>CONCATENATE(ROW(P175)-2," - ",Components!B170)</f>
        <v xml:space="preserve">173 - </v>
      </c>
      <c r="Q175" t="str">
        <f>CONCATENATE(Measures!B123&amp;" - "&amp;Measures!D123)</f>
        <v xml:space="preserve"> - </v>
      </c>
    </row>
    <row r="176" spans="13:17" x14ac:dyDescent="0.25">
      <c r="M176" s="78" t="s">
        <v>429</v>
      </c>
      <c r="P176" t="str">
        <f>CONCATENATE(ROW(P176)-2," - ",Components!B171)</f>
        <v xml:space="preserve">174 - </v>
      </c>
      <c r="Q176" t="str">
        <f>CONCATENATE(Measures!B124&amp;" - "&amp;Measures!D124)</f>
        <v xml:space="preserve"> - </v>
      </c>
    </row>
    <row r="177" spans="13:17" x14ac:dyDescent="0.25">
      <c r="M177" s="78" t="s">
        <v>430</v>
      </c>
      <c r="P177" t="str">
        <f>CONCATENATE(ROW(P177)-2," - ",Components!B172)</f>
        <v xml:space="preserve">175 - </v>
      </c>
      <c r="Q177" t="str">
        <f>CONCATENATE(Measures!B125&amp;" - "&amp;Measures!D125)</f>
        <v xml:space="preserve"> - </v>
      </c>
    </row>
    <row r="178" spans="13:17" x14ac:dyDescent="0.25">
      <c r="M178" s="78" t="s">
        <v>431</v>
      </c>
      <c r="P178" t="str">
        <f>CONCATENATE(ROW(P178)-2," - ",Components!B173)</f>
        <v xml:space="preserve">176 - </v>
      </c>
      <c r="Q178" t="str">
        <f>CONCATENATE(Measures!B126&amp;" - "&amp;Measures!D126)</f>
        <v xml:space="preserve"> - </v>
      </c>
    </row>
    <row r="179" spans="13:17" x14ac:dyDescent="0.25">
      <c r="M179" s="78" t="s">
        <v>432</v>
      </c>
      <c r="P179" t="str">
        <f>CONCATENATE(ROW(P179)-2," - ",Components!B174)</f>
        <v xml:space="preserve">177 - </v>
      </c>
      <c r="Q179" t="str">
        <f>CONCATENATE(Measures!B127&amp;" - "&amp;Measures!D127)</f>
        <v xml:space="preserve"> - </v>
      </c>
    </row>
    <row r="180" spans="13:17" x14ac:dyDescent="0.25">
      <c r="M180" s="78" t="s">
        <v>433</v>
      </c>
      <c r="P180" t="str">
        <f>CONCATENATE(ROW(P180)-2," - ",Components!B175)</f>
        <v xml:space="preserve">178 - </v>
      </c>
      <c r="Q180" t="str">
        <f>CONCATENATE(Measures!B128&amp;" - "&amp;Measures!D128)</f>
        <v xml:space="preserve"> - </v>
      </c>
    </row>
    <row r="181" spans="13:17" x14ac:dyDescent="0.25">
      <c r="M181" s="78" t="s">
        <v>434</v>
      </c>
      <c r="P181" t="str">
        <f>CONCATENATE(ROW(P181)-2," - ",Components!B176)</f>
        <v xml:space="preserve">179 - </v>
      </c>
      <c r="Q181" t="str">
        <f>CONCATENATE(Measures!B129&amp;" - "&amp;Measures!D129)</f>
        <v xml:space="preserve"> - </v>
      </c>
    </row>
    <row r="182" spans="13:17" x14ac:dyDescent="0.25">
      <c r="P182" t="str">
        <f>CONCATENATE(ROW(P182)-2," - ",Components!B177)</f>
        <v xml:space="preserve">180 - </v>
      </c>
      <c r="Q182" t="str">
        <f>CONCATENATE(Measures!B130&amp;" - "&amp;Measures!D130)</f>
        <v xml:space="preserve"> - </v>
      </c>
    </row>
    <row r="183" spans="13:17" x14ac:dyDescent="0.25">
      <c r="P183" t="str">
        <f>CONCATENATE(ROW(P183)-2," - ",Components!B178)</f>
        <v xml:space="preserve">181 - </v>
      </c>
      <c r="Q183" t="str">
        <f>CONCATENATE(Measures!B131&amp;" - "&amp;Measures!D131)</f>
        <v xml:space="preserve"> - </v>
      </c>
    </row>
    <row r="184" spans="13:17" x14ac:dyDescent="0.25">
      <c r="P184" t="str">
        <f>CONCATENATE(ROW(P184)-2," - ",Components!B179)</f>
        <v xml:space="preserve">182 - </v>
      </c>
      <c r="Q184" t="str">
        <f>CONCATENATE(Measures!B132&amp;" - "&amp;Measures!D132)</f>
        <v xml:space="preserve"> - </v>
      </c>
    </row>
    <row r="185" spans="13:17" x14ac:dyDescent="0.25">
      <c r="P185" t="str">
        <f>CONCATENATE(ROW(P185)-2," - ",Components!B180)</f>
        <v xml:space="preserve">183 - </v>
      </c>
      <c r="Q185" t="str">
        <f>CONCATENATE(Measures!B133&amp;" - "&amp;Measures!D133)</f>
        <v xml:space="preserve"> - </v>
      </c>
    </row>
    <row r="186" spans="13:17" x14ac:dyDescent="0.25">
      <c r="P186" t="str">
        <f>CONCATENATE(ROW(P186)-2," - ",Components!B181)</f>
        <v xml:space="preserve">184 - </v>
      </c>
      <c r="Q186" t="str">
        <f>CONCATENATE(Measures!B134&amp;" - "&amp;Measures!D134)</f>
        <v xml:space="preserve"> - </v>
      </c>
    </row>
    <row r="187" spans="13:17" x14ac:dyDescent="0.25">
      <c r="P187" t="str">
        <f>CONCATENATE(ROW(P187)-2," - ",Components!B182)</f>
        <v xml:space="preserve">185 - </v>
      </c>
      <c r="Q187" t="str">
        <f>CONCATENATE(Measures!B135&amp;" - "&amp;Measures!D135)</f>
        <v xml:space="preserve"> - </v>
      </c>
    </row>
    <row r="188" spans="13:17" x14ac:dyDescent="0.25">
      <c r="P188" t="str">
        <f>CONCATENATE(ROW(P188)-2," - ",Components!B183)</f>
        <v xml:space="preserve">186 - </v>
      </c>
      <c r="Q188" t="str">
        <f>CONCATENATE(Measures!B136&amp;" - "&amp;Measures!D136)</f>
        <v xml:space="preserve"> - </v>
      </c>
    </row>
    <row r="189" spans="13:17" x14ac:dyDescent="0.25">
      <c r="P189" t="str">
        <f>CONCATENATE(ROW(P189)-2," - ",Components!B184)</f>
        <v xml:space="preserve">187 - </v>
      </c>
      <c r="Q189" t="str">
        <f>CONCATENATE(Measures!B137&amp;" - "&amp;Measures!D137)</f>
        <v xml:space="preserve"> - </v>
      </c>
    </row>
    <row r="190" spans="13:17" x14ac:dyDescent="0.25">
      <c r="P190" t="str">
        <f>CONCATENATE(ROW(P190)-2," - ",Components!B185)</f>
        <v xml:space="preserve">188 - </v>
      </c>
      <c r="Q190" t="str">
        <f>CONCATENATE(Measures!B138&amp;" - "&amp;Measures!D138)</f>
        <v xml:space="preserve"> - </v>
      </c>
    </row>
    <row r="191" spans="13:17" x14ac:dyDescent="0.25">
      <c r="P191" t="str">
        <f>CONCATENATE(ROW(P191)-2," - ",Components!B186)</f>
        <v xml:space="preserve">189 - </v>
      </c>
      <c r="Q191" t="str">
        <f>CONCATENATE(Measures!B139&amp;" - "&amp;Measures!D139)</f>
        <v xml:space="preserve"> - </v>
      </c>
    </row>
    <row r="192" spans="13:17" x14ac:dyDescent="0.25">
      <c r="P192" t="str">
        <f>CONCATENATE(ROW(P192)-2," - ",Components!B187)</f>
        <v xml:space="preserve">190 - </v>
      </c>
      <c r="Q192" t="str">
        <f>CONCATENATE(Measures!B140&amp;" - "&amp;Measures!D140)</f>
        <v xml:space="preserve"> - </v>
      </c>
    </row>
    <row r="193" spans="16:17" x14ac:dyDescent="0.25">
      <c r="P193" t="str">
        <f>CONCATENATE(ROW(P193)-2," - ",Components!B188)</f>
        <v xml:space="preserve">191 - </v>
      </c>
      <c r="Q193" t="str">
        <f>CONCATENATE(Measures!B141&amp;" - "&amp;Measures!D141)</f>
        <v xml:space="preserve"> - </v>
      </c>
    </row>
    <row r="194" spans="16:17" x14ac:dyDescent="0.25">
      <c r="P194" t="str">
        <f>CONCATENATE(ROW(P194)-2," - ",Components!B189)</f>
        <v xml:space="preserve">192 - </v>
      </c>
      <c r="Q194" t="str">
        <f>CONCATENATE(Measures!B142&amp;" - "&amp;Measures!D142)</f>
        <v xml:space="preserve"> - </v>
      </c>
    </row>
    <row r="195" spans="16:17" x14ac:dyDescent="0.25">
      <c r="P195" t="str">
        <f>CONCATENATE(ROW(P195)-2," - ",Components!B190)</f>
        <v xml:space="preserve">193 - </v>
      </c>
      <c r="Q195" t="str">
        <f>CONCATENATE(Measures!B143&amp;" - "&amp;Measures!D143)</f>
        <v xml:space="preserve"> - </v>
      </c>
    </row>
    <row r="196" spans="16:17" x14ac:dyDescent="0.25">
      <c r="P196" t="str">
        <f>CONCATENATE(ROW(P196)-2," - ",Components!B191)</f>
        <v xml:space="preserve">194 - </v>
      </c>
      <c r="Q196" t="str">
        <f>CONCATENATE(Measures!B144&amp;" - "&amp;Measures!D144)</f>
        <v xml:space="preserve"> - </v>
      </c>
    </row>
    <row r="197" spans="16:17" x14ac:dyDescent="0.25">
      <c r="P197" t="str">
        <f>CONCATENATE(ROW(P197)-2," - ",Components!B192)</f>
        <v xml:space="preserve">195 - </v>
      </c>
      <c r="Q197" t="str">
        <f>CONCATENATE(Measures!B145&amp;" - "&amp;Measures!D145)</f>
        <v xml:space="preserve"> - </v>
      </c>
    </row>
    <row r="198" spans="16:17" x14ac:dyDescent="0.25">
      <c r="P198" t="str">
        <f>CONCATENATE(ROW(P198)-2," - ",Components!B193)</f>
        <v xml:space="preserve">196 - </v>
      </c>
      <c r="Q198" t="str">
        <f>CONCATENATE(Measures!B146&amp;" - "&amp;Measures!D146)</f>
        <v xml:space="preserve"> - </v>
      </c>
    </row>
    <row r="199" spans="16:17" x14ac:dyDescent="0.25">
      <c r="P199" t="str">
        <f>CONCATENATE(ROW(P199)-2," - ",Components!B194)</f>
        <v xml:space="preserve">197 - </v>
      </c>
      <c r="Q199" t="str">
        <f>CONCATENATE(Measures!B147&amp;" - "&amp;Measures!D147)</f>
        <v xml:space="preserve"> - </v>
      </c>
    </row>
    <row r="200" spans="16:17" x14ac:dyDescent="0.25">
      <c r="P200" t="str">
        <f>CONCATENATE(ROW(P200)-2," - ",Components!B195)</f>
        <v xml:space="preserve">198 - </v>
      </c>
      <c r="Q200" t="str">
        <f>CONCATENATE(Measures!B148&amp;" - "&amp;Measures!D148)</f>
        <v xml:space="preserve"> - </v>
      </c>
    </row>
    <row r="201" spans="16:17" x14ac:dyDescent="0.25">
      <c r="P201" t="str">
        <f>CONCATENATE(ROW(P201)-2," - ",Components!B196)</f>
        <v xml:space="preserve">199 - </v>
      </c>
      <c r="Q201" t="str">
        <f>CONCATENATE(Measures!B149&amp;" - "&amp;Measures!D149)</f>
        <v xml:space="preserve"> - </v>
      </c>
    </row>
    <row r="202" spans="16:17" x14ac:dyDescent="0.25">
      <c r="P202" t="str">
        <f>CONCATENATE(ROW(P202)-2," - ",Components!B197)</f>
        <v xml:space="preserve">200 - </v>
      </c>
      <c r="Q202" t="str">
        <f>CONCATENATE(Measures!B150&amp;" - "&amp;Measures!D150)</f>
        <v xml:space="preserve"> - </v>
      </c>
    </row>
    <row r="203" spans="16:17" x14ac:dyDescent="0.25">
      <c r="P203" t="str">
        <f>CONCATENATE(ROW(P203)-2," - ",Components!B198)</f>
        <v xml:space="preserve">201 - </v>
      </c>
      <c r="Q203" t="str">
        <f>CONCATENATE(Measures!B151&amp;" - "&amp;Measures!D151)</f>
        <v xml:space="preserve"> - </v>
      </c>
    </row>
    <row r="204" spans="16:17" x14ac:dyDescent="0.25">
      <c r="P204" t="str">
        <f>CONCATENATE(ROW(P204)-2," - ",Components!B199)</f>
        <v xml:space="preserve">202 - </v>
      </c>
      <c r="Q204" t="str">
        <f>CONCATENATE(Measures!B152&amp;" - "&amp;Measures!D152)</f>
        <v xml:space="preserve"> - </v>
      </c>
    </row>
    <row r="205" spans="16:17" x14ac:dyDescent="0.25">
      <c r="P205" t="str">
        <f>CONCATENATE(ROW(P205)-2," - ",Components!B200)</f>
        <v xml:space="preserve">203 - </v>
      </c>
      <c r="Q205" t="str">
        <f>CONCATENATE(Measures!B153&amp;" - "&amp;Measures!D153)</f>
        <v xml:space="preserve"> - </v>
      </c>
    </row>
    <row r="206" spans="16:17" x14ac:dyDescent="0.25">
      <c r="P206" t="str">
        <f>CONCATENATE(ROW(P206)-2," - ",Components!B201)</f>
        <v xml:space="preserve">204 - </v>
      </c>
      <c r="Q206" t="str">
        <f>CONCATENATE(Measures!B154&amp;" - "&amp;Measures!D154)</f>
        <v xml:space="preserve"> - </v>
      </c>
    </row>
    <row r="207" spans="16:17" x14ac:dyDescent="0.25">
      <c r="P207" t="str">
        <f>CONCATENATE(ROW(P207)-2," - ",Components!B202)</f>
        <v xml:space="preserve">205 - </v>
      </c>
      <c r="Q207" t="str">
        <f>CONCATENATE(Measures!B155&amp;" - "&amp;Measures!D155)</f>
        <v xml:space="preserve"> - </v>
      </c>
    </row>
    <row r="208" spans="16:17" x14ac:dyDescent="0.25">
      <c r="P208" t="str">
        <f>CONCATENATE(ROW(P208)-2," - ",Components!B203)</f>
        <v xml:space="preserve">206 - </v>
      </c>
      <c r="Q208" t="str">
        <f>CONCATENATE(Measures!B156&amp;" - "&amp;Measures!D156)</f>
        <v xml:space="preserve"> - </v>
      </c>
    </row>
    <row r="209" spans="16:17" x14ac:dyDescent="0.25">
      <c r="P209" t="str">
        <f>CONCATENATE(ROW(P209)-2," - ",Components!B204)</f>
        <v xml:space="preserve">207 - </v>
      </c>
      <c r="Q209" t="str">
        <f>CONCATENATE(Measures!B157&amp;" - "&amp;Measures!D157)</f>
        <v xml:space="preserve"> - </v>
      </c>
    </row>
    <row r="210" spans="16:17" x14ac:dyDescent="0.25">
      <c r="P210" t="str">
        <f>CONCATENATE(ROW(P210)-2," - ",Components!B205)</f>
        <v xml:space="preserve">208 - </v>
      </c>
      <c r="Q210" t="str">
        <f>CONCATENATE(Measures!B158&amp;" - "&amp;Measures!D158)</f>
        <v xml:space="preserve"> - </v>
      </c>
    </row>
    <row r="211" spans="16:17" x14ac:dyDescent="0.25">
      <c r="P211" t="str">
        <f>CONCATENATE(ROW(P211)-2," - ",Components!B206)</f>
        <v xml:space="preserve">209 - </v>
      </c>
      <c r="Q211" t="str">
        <f>CONCATENATE(Measures!B159&amp;" - "&amp;Measures!D159)</f>
        <v xml:space="preserve"> - </v>
      </c>
    </row>
    <row r="212" spans="16:17" x14ac:dyDescent="0.25">
      <c r="P212" t="str">
        <f>CONCATENATE(ROW(P212)-2," - ",Components!B207)</f>
        <v xml:space="preserve">210 - </v>
      </c>
      <c r="Q212" t="str">
        <f>CONCATENATE(Measures!B160&amp;" - "&amp;Measures!D160)</f>
        <v xml:space="preserve"> - </v>
      </c>
    </row>
    <row r="213" spans="16:17" x14ac:dyDescent="0.25">
      <c r="P213" t="str">
        <f>CONCATENATE(ROW(P213)-2," - ",Components!B208)</f>
        <v xml:space="preserve">211 - </v>
      </c>
      <c r="Q213" t="str">
        <f>CONCATENATE(Measures!B161&amp;" - "&amp;Measures!D161)</f>
        <v xml:space="preserve"> - </v>
      </c>
    </row>
    <row r="214" spans="16:17" x14ac:dyDescent="0.25">
      <c r="P214" t="str">
        <f>CONCATENATE(ROW(P214)-2," - ",Components!B209)</f>
        <v xml:space="preserve">212 - </v>
      </c>
      <c r="Q214" t="str">
        <f>CONCATENATE(Measures!B162&amp;" - "&amp;Measures!D162)</f>
        <v xml:space="preserve"> - </v>
      </c>
    </row>
    <row r="215" spans="16:17" x14ac:dyDescent="0.25">
      <c r="P215" t="str">
        <f>CONCATENATE(ROW(P215)-2," - ",Components!B210)</f>
        <v xml:space="preserve">213 - </v>
      </c>
      <c r="Q215" t="str">
        <f>CONCATENATE(Measures!B163&amp;" - "&amp;Measures!D163)</f>
        <v xml:space="preserve"> - </v>
      </c>
    </row>
    <row r="216" spans="16:17" x14ac:dyDescent="0.25">
      <c r="P216" t="str">
        <f>CONCATENATE(ROW(P216)-2," - ",Components!B211)</f>
        <v xml:space="preserve">214 - </v>
      </c>
      <c r="Q216" t="str">
        <f>CONCATENATE(Measures!B164&amp;" - "&amp;Measures!D164)</f>
        <v xml:space="preserve"> - </v>
      </c>
    </row>
    <row r="217" spans="16:17" x14ac:dyDescent="0.25">
      <c r="P217" t="str">
        <f>CONCATENATE(ROW(P217)-2," - ",Components!B212)</f>
        <v xml:space="preserve">215 - </v>
      </c>
      <c r="Q217" t="str">
        <f>CONCATENATE(Measures!B165&amp;" - "&amp;Measures!D165)</f>
        <v xml:space="preserve"> - </v>
      </c>
    </row>
    <row r="218" spans="16:17" x14ac:dyDescent="0.25">
      <c r="P218" t="str">
        <f>CONCATENATE(ROW(P218)-2," - ",Components!B213)</f>
        <v xml:space="preserve">216 - </v>
      </c>
      <c r="Q218" t="str">
        <f>CONCATENATE(Measures!B166&amp;" - "&amp;Measures!D166)</f>
        <v xml:space="preserve"> - </v>
      </c>
    </row>
    <row r="219" spans="16:17" x14ac:dyDescent="0.25">
      <c r="P219" t="str">
        <f>CONCATENATE(ROW(P219)-2," - ",Components!B214)</f>
        <v xml:space="preserve">217 - </v>
      </c>
      <c r="Q219" t="str">
        <f>CONCATENATE(Measures!B167&amp;" - "&amp;Measures!D167)</f>
        <v xml:space="preserve"> - </v>
      </c>
    </row>
    <row r="220" spans="16:17" x14ac:dyDescent="0.25">
      <c r="P220" t="str">
        <f>CONCATENATE(ROW(P220)-2," - ",Components!B215)</f>
        <v xml:space="preserve">218 - </v>
      </c>
      <c r="Q220" t="str">
        <f>CONCATENATE(Measures!B168&amp;" - "&amp;Measures!D168)</f>
        <v xml:space="preserve"> - </v>
      </c>
    </row>
    <row r="221" spans="16:17" x14ac:dyDescent="0.25">
      <c r="P221" t="str">
        <f>CONCATENATE(ROW(P221)-2," - ",Components!B216)</f>
        <v xml:space="preserve">219 - </v>
      </c>
      <c r="Q221" t="str">
        <f>CONCATENATE(Measures!B169&amp;" - "&amp;Measures!D169)</f>
        <v xml:space="preserve"> - </v>
      </c>
    </row>
    <row r="222" spans="16:17" x14ac:dyDescent="0.25">
      <c r="P222" t="str">
        <f>CONCATENATE(ROW(P222)-2," - ",Components!B217)</f>
        <v xml:space="preserve">220 - </v>
      </c>
      <c r="Q222" t="str">
        <f>CONCATENATE(Measures!B170&amp;" - "&amp;Measures!D170)</f>
        <v xml:space="preserve"> - </v>
      </c>
    </row>
    <row r="223" spans="16:17" x14ac:dyDescent="0.25">
      <c r="P223" t="str">
        <f>CONCATENATE(ROW(P223)-2," - ",Components!B218)</f>
        <v xml:space="preserve">221 - </v>
      </c>
      <c r="Q223" t="str">
        <f>CONCATENATE(Measures!B171&amp;" - "&amp;Measures!D171)</f>
        <v xml:space="preserve"> - </v>
      </c>
    </row>
    <row r="224" spans="16:17" x14ac:dyDescent="0.25">
      <c r="P224" t="str">
        <f>CONCATENATE(ROW(P224)-2," - ",Components!B219)</f>
        <v xml:space="preserve">222 - </v>
      </c>
      <c r="Q224" t="str">
        <f>CONCATENATE(Measures!B172&amp;" - "&amp;Measures!D172)</f>
        <v xml:space="preserve"> - </v>
      </c>
    </row>
    <row r="225" spans="16:17" x14ac:dyDescent="0.25">
      <c r="P225" t="str">
        <f>CONCATENATE(ROW(P225)-2," - ",Components!B220)</f>
        <v xml:space="preserve">223 - </v>
      </c>
      <c r="Q225" t="str">
        <f>CONCATENATE(Measures!B173&amp;" - "&amp;Measures!D173)</f>
        <v xml:space="preserve"> - </v>
      </c>
    </row>
    <row r="226" spans="16:17" x14ac:dyDescent="0.25">
      <c r="P226" t="str">
        <f>CONCATENATE(ROW(P226)-2," - ",Components!B221)</f>
        <v xml:space="preserve">224 - </v>
      </c>
      <c r="Q226" t="str">
        <f>CONCATENATE(Measures!B174&amp;" - "&amp;Measures!D174)</f>
        <v xml:space="preserve"> - </v>
      </c>
    </row>
    <row r="227" spans="16:17" x14ac:dyDescent="0.25">
      <c r="P227" t="str">
        <f>CONCATENATE(ROW(P227)-2," - ",Components!B222)</f>
        <v xml:space="preserve">225 - </v>
      </c>
      <c r="Q227" t="str">
        <f>CONCATENATE(Measures!B175&amp;" - "&amp;Measures!D175)</f>
        <v xml:space="preserve"> - </v>
      </c>
    </row>
    <row r="228" spans="16:17" x14ac:dyDescent="0.25">
      <c r="P228" t="str">
        <f>CONCATENATE(ROW(P228)-2," - ",Components!B223)</f>
        <v xml:space="preserve">226 - </v>
      </c>
      <c r="Q228" t="str">
        <f>CONCATENATE(Measures!B176&amp;" - "&amp;Measures!D176)</f>
        <v xml:space="preserve"> - </v>
      </c>
    </row>
    <row r="229" spans="16:17" x14ac:dyDescent="0.25">
      <c r="P229" t="str">
        <f>CONCATENATE(ROW(P229)-2," - ",Components!B224)</f>
        <v xml:space="preserve">227 - </v>
      </c>
      <c r="Q229" t="str">
        <f>CONCATENATE(Measures!B177&amp;" - "&amp;Measures!D177)</f>
        <v xml:space="preserve"> - </v>
      </c>
    </row>
    <row r="230" spans="16:17" x14ac:dyDescent="0.25">
      <c r="P230" t="str">
        <f>CONCATENATE(ROW(P230)-2," - ",Components!B225)</f>
        <v xml:space="preserve">228 - </v>
      </c>
      <c r="Q230" t="str">
        <f>CONCATENATE(Measures!B178&amp;" - "&amp;Measures!D178)</f>
        <v xml:space="preserve"> - </v>
      </c>
    </row>
    <row r="231" spans="16:17" x14ac:dyDescent="0.25">
      <c r="P231" t="str">
        <f>CONCATENATE(ROW(P231)-2," - ",Components!B226)</f>
        <v xml:space="preserve">229 - </v>
      </c>
      <c r="Q231" t="str">
        <f>CONCATENATE(Measures!B179&amp;" - "&amp;Measures!D179)</f>
        <v xml:space="preserve"> - </v>
      </c>
    </row>
    <row r="232" spans="16:17" x14ac:dyDescent="0.25">
      <c r="P232" t="str">
        <f>CONCATENATE(ROW(P232)-2," - ",Components!B227)</f>
        <v xml:space="preserve">230 - </v>
      </c>
      <c r="Q232" t="str">
        <f>CONCATENATE(Measures!B180&amp;" - "&amp;Measures!D180)</f>
        <v xml:space="preserve"> - </v>
      </c>
    </row>
    <row r="233" spans="16:17" x14ac:dyDescent="0.25">
      <c r="P233" t="str">
        <f>CONCATENATE(ROW(P233)-2," - ",Components!B228)</f>
        <v xml:space="preserve">231 - </v>
      </c>
      <c r="Q233" t="str">
        <f>CONCATENATE(Measures!B181&amp;" - "&amp;Measures!D181)</f>
        <v xml:space="preserve"> - </v>
      </c>
    </row>
    <row r="234" spans="16:17" x14ac:dyDescent="0.25">
      <c r="P234" t="str">
        <f>CONCATENATE(ROW(P234)-2," - ",Components!B229)</f>
        <v xml:space="preserve">232 - </v>
      </c>
      <c r="Q234" t="str">
        <f>CONCATENATE(Measures!B182&amp;" - "&amp;Measures!D182)</f>
        <v xml:space="preserve"> - </v>
      </c>
    </row>
    <row r="235" spans="16:17" x14ac:dyDescent="0.25">
      <c r="P235" t="str">
        <f>CONCATENATE(ROW(P235)-2," - ",Components!B230)</f>
        <v xml:space="preserve">233 - </v>
      </c>
      <c r="Q235" t="str">
        <f>CONCATENATE(Measures!B183&amp;" - "&amp;Measures!D183)</f>
        <v xml:space="preserve"> - </v>
      </c>
    </row>
    <row r="236" spans="16:17" x14ac:dyDescent="0.25">
      <c r="P236" t="str">
        <f>CONCATENATE(ROW(P236)-2," - ",Components!B231)</f>
        <v xml:space="preserve">234 - </v>
      </c>
      <c r="Q236" t="str">
        <f>CONCATENATE(Measures!B184&amp;" - "&amp;Measures!D184)</f>
        <v xml:space="preserve"> - </v>
      </c>
    </row>
    <row r="237" spans="16:17" x14ac:dyDescent="0.25">
      <c r="P237" t="str">
        <f>CONCATENATE(ROW(P237)-2," - ",Components!B232)</f>
        <v xml:space="preserve">235 - </v>
      </c>
      <c r="Q237" t="str">
        <f>CONCATENATE(Measures!B185&amp;" - "&amp;Measures!D185)</f>
        <v xml:space="preserve"> - </v>
      </c>
    </row>
    <row r="238" spans="16:17" x14ac:dyDescent="0.25">
      <c r="P238" t="str">
        <f>CONCATENATE(ROW(P238)-2," - ",Components!B233)</f>
        <v xml:space="preserve">236 - </v>
      </c>
      <c r="Q238" t="str">
        <f>CONCATENATE(Measures!B186&amp;" - "&amp;Measures!D186)</f>
        <v xml:space="preserve"> - </v>
      </c>
    </row>
    <row r="239" spans="16:17" x14ac:dyDescent="0.25">
      <c r="P239" t="str">
        <f>CONCATENATE(ROW(P239)-2," - ",Components!B234)</f>
        <v xml:space="preserve">237 - </v>
      </c>
      <c r="Q239" t="str">
        <f>CONCATENATE(Measures!B187&amp;" - "&amp;Measures!D187)</f>
        <v xml:space="preserve"> - </v>
      </c>
    </row>
    <row r="240" spans="16:17" x14ac:dyDescent="0.25">
      <c r="P240" t="str">
        <f>CONCATENATE(ROW(P240)-2," - ",Components!B235)</f>
        <v xml:space="preserve">238 - </v>
      </c>
      <c r="Q240" t="str">
        <f>CONCATENATE(Measures!B188&amp;" - "&amp;Measures!D188)</f>
        <v xml:space="preserve"> - </v>
      </c>
    </row>
    <row r="241" spans="16:17" x14ac:dyDescent="0.25">
      <c r="P241" t="str">
        <f>CONCATENATE(ROW(P241)-2," - ",Components!B236)</f>
        <v xml:space="preserve">239 - </v>
      </c>
      <c r="Q241" t="str">
        <f>CONCATENATE(Measures!B189&amp;" - "&amp;Measures!D189)</f>
        <v xml:space="preserve"> - </v>
      </c>
    </row>
    <row r="242" spans="16:17" x14ac:dyDescent="0.25">
      <c r="P242" t="str">
        <f>CONCATENATE(ROW(P242)-2," - ",Components!B237)</f>
        <v xml:space="preserve">240 - </v>
      </c>
      <c r="Q242" t="str">
        <f>CONCATENATE(Measures!B190&amp;" - "&amp;Measures!D190)</f>
        <v xml:space="preserve"> - </v>
      </c>
    </row>
    <row r="243" spans="16:17" x14ac:dyDescent="0.25">
      <c r="P243" t="str">
        <f>CONCATENATE(ROW(P243)-2," - ",Components!B238)</f>
        <v xml:space="preserve">241 - </v>
      </c>
      <c r="Q243" t="str">
        <f>CONCATENATE(Measures!B191&amp;" - "&amp;Measures!D191)</f>
        <v xml:space="preserve"> - </v>
      </c>
    </row>
    <row r="244" spans="16:17" x14ac:dyDescent="0.25">
      <c r="P244" t="str">
        <f>CONCATENATE(ROW(P244)-2," - ",Components!B239)</f>
        <v xml:space="preserve">242 - </v>
      </c>
      <c r="Q244" t="str">
        <f>CONCATENATE(Measures!B192&amp;" - "&amp;Measures!D192)</f>
        <v xml:space="preserve"> - </v>
      </c>
    </row>
    <row r="245" spans="16:17" x14ac:dyDescent="0.25">
      <c r="P245" t="str">
        <f>CONCATENATE(ROW(P245)-2," - ",Components!B240)</f>
        <v xml:space="preserve">243 - </v>
      </c>
      <c r="Q245" t="str">
        <f>CONCATENATE(Measures!B193&amp;" - "&amp;Measures!D193)</f>
        <v xml:space="preserve"> - </v>
      </c>
    </row>
    <row r="246" spans="16:17" x14ac:dyDescent="0.25">
      <c r="P246" t="str">
        <f>CONCATENATE(ROW(P246)-2," - ",Components!B241)</f>
        <v xml:space="preserve">244 - </v>
      </c>
      <c r="Q246" t="str">
        <f>CONCATENATE(Measures!B194&amp;" - "&amp;Measures!D194)</f>
        <v xml:space="preserve"> - </v>
      </c>
    </row>
    <row r="247" spans="16:17" x14ac:dyDescent="0.25">
      <c r="P247" t="str">
        <f>CONCATENATE(ROW(P247)-2," - ",Components!B242)</f>
        <v xml:space="preserve">245 - </v>
      </c>
      <c r="Q247" t="str">
        <f>CONCATENATE(Measures!B195&amp;" - "&amp;Measures!D195)</f>
        <v xml:space="preserve"> - </v>
      </c>
    </row>
    <row r="248" spans="16:17" x14ac:dyDescent="0.25">
      <c r="P248" t="str">
        <f>CONCATENATE(ROW(P248)-2," - ",Components!B243)</f>
        <v xml:space="preserve">246 - </v>
      </c>
      <c r="Q248" t="str">
        <f>CONCATENATE(Measures!B196&amp;" - "&amp;Measures!D196)</f>
        <v xml:space="preserve"> - </v>
      </c>
    </row>
    <row r="249" spans="16:17" x14ac:dyDescent="0.25">
      <c r="P249" t="str">
        <f>CONCATENATE(ROW(P249)-2," - ",Components!B244)</f>
        <v xml:space="preserve">247 - </v>
      </c>
      <c r="Q249" t="str">
        <f>CONCATENATE(Measures!B197&amp;" - "&amp;Measures!D197)</f>
        <v xml:space="preserve"> - </v>
      </c>
    </row>
    <row r="250" spans="16:17" x14ac:dyDescent="0.25">
      <c r="P250" t="str">
        <f>CONCATENATE(ROW(P250)-2," - ",Components!B245)</f>
        <v xml:space="preserve">248 - </v>
      </c>
      <c r="Q250" t="str">
        <f>CONCATENATE(Measures!B198&amp;" - "&amp;Measures!D198)</f>
        <v xml:space="preserve"> - </v>
      </c>
    </row>
    <row r="251" spans="16:17" x14ac:dyDescent="0.25">
      <c r="P251" t="str">
        <f>CONCATENATE(ROW(P251)-2," - ",Components!B246)</f>
        <v xml:space="preserve">249 - </v>
      </c>
      <c r="Q251" t="str">
        <f>CONCATENATE(Measures!B199&amp;" - "&amp;Measures!D199)</f>
        <v xml:space="preserve"> - </v>
      </c>
    </row>
    <row r="252" spans="16:17" x14ac:dyDescent="0.25">
      <c r="P252" t="str">
        <f>CONCATENATE(ROW(P252)-2," - ",Components!B247)</f>
        <v xml:space="preserve">250 - </v>
      </c>
      <c r="Q252" t="str">
        <f>CONCATENATE(Measures!B200&amp;" - "&amp;Measures!D200)</f>
        <v xml:space="preserve"> - </v>
      </c>
    </row>
    <row r="253" spans="16:17" x14ac:dyDescent="0.25">
      <c r="P253" t="str">
        <f>CONCATENATE(ROW(P253)-2," - ",Components!B248)</f>
        <v xml:space="preserve">251 - </v>
      </c>
      <c r="Q253" t="str">
        <f>CONCATENATE(Measures!B201&amp;" - "&amp;Measures!D201)</f>
        <v xml:space="preserve"> - </v>
      </c>
    </row>
    <row r="254" spans="16:17" x14ac:dyDescent="0.25">
      <c r="P254" t="str">
        <f>CONCATENATE(ROW(P254)-2," - ",Components!B249)</f>
        <v xml:space="preserve">252 - </v>
      </c>
      <c r="Q254" t="str">
        <f>CONCATENATE(Measures!B202&amp;" - "&amp;Measures!D202)</f>
        <v xml:space="preserve"> - </v>
      </c>
    </row>
    <row r="255" spans="16:17" x14ac:dyDescent="0.25">
      <c r="P255" t="str">
        <f>CONCATENATE(ROW(P255)-2," - ",Components!B250)</f>
        <v xml:space="preserve">253 - </v>
      </c>
      <c r="Q255" t="str">
        <f>CONCATENATE(Measures!B203&amp;" - "&amp;Measures!D203)</f>
        <v xml:space="preserve"> - </v>
      </c>
    </row>
    <row r="256" spans="16:17" x14ac:dyDescent="0.25">
      <c r="P256" t="str">
        <f>CONCATENATE(ROW(P256)-2," - ",Components!B251)</f>
        <v xml:space="preserve">254 - </v>
      </c>
      <c r="Q256" t="str">
        <f>CONCATENATE(Measures!B204&amp;" - "&amp;Measures!D204)</f>
        <v xml:space="preserve"> - </v>
      </c>
    </row>
    <row r="257" spans="16:17" x14ac:dyDescent="0.25">
      <c r="P257" t="str">
        <f>CONCATENATE(ROW(P257)-2," - ",Components!B252)</f>
        <v xml:space="preserve">255 - </v>
      </c>
      <c r="Q257" t="str">
        <f>CONCATENATE(Measures!B205&amp;" - "&amp;Measures!D205)</f>
        <v xml:space="preserve"> - </v>
      </c>
    </row>
    <row r="258" spans="16:17" x14ac:dyDescent="0.25">
      <c r="P258" t="str">
        <f>CONCATENATE(ROW(P258)-2," - ",Components!B253)</f>
        <v xml:space="preserve">256 - </v>
      </c>
      <c r="Q258" t="str">
        <f>CONCATENATE(Measures!B206&amp;" - "&amp;Measures!D206)</f>
        <v xml:space="preserve"> - </v>
      </c>
    </row>
    <row r="259" spans="16:17" x14ac:dyDescent="0.25">
      <c r="P259" t="str">
        <f>CONCATENATE(ROW(P259)-2," - ",Components!B254)</f>
        <v xml:space="preserve">257 - </v>
      </c>
      <c r="Q259" t="str">
        <f>CONCATENATE(Measures!B207&amp;" - "&amp;Measures!D207)</f>
        <v xml:space="preserve"> - </v>
      </c>
    </row>
    <row r="260" spans="16:17" x14ac:dyDescent="0.25">
      <c r="P260" t="str">
        <f>CONCATENATE(ROW(P260)-2," - ",Components!B255)</f>
        <v xml:space="preserve">258 - </v>
      </c>
      <c r="Q260" t="str">
        <f>CONCATENATE(Measures!B208&amp;" - "&amp;Measures!D208)</f>
        <v xml:space="preserve"> - </v>
      </c>
    </row>
    <row r="261" spans="16:17" x14ac:dyDescent="0.25">
      <c r="P261" t="str">
        <f>CONCATENATE(ROW(P261)-2," - ",Components!B256)</f>
        <v xml:space="preserve">259 - </v>
      </c>
      <c r="Q261" t="str">
        <f>CONCATENATE(Measures!B209&amp;" - "&amp;Measures!D209)</f>
        <v xml:space="preserve"> - </v>
      </c>
    </row>
    <row r="262" spans="16:17" x14ac:dyDescent="0.25">
      <c r="P262" t="str">
        <f>CONCATENATE(ROW(P262)-2," - ",Components!B257)</f>
        <v xml:space="preserve">260 - </v>
      </c>
      <c r="Q262" t="str">
        <f>CONCATENATE(Measures!B210&amp;" - "&amp;Measures!D210)</f>
        <v xml:space="preserve"> - </v>
      </c>
    </row>
    <row r="263" spans="16:17" x14ac:dyDescent="0.25">
      <c r="P263" t="str">
        <f>CONCATENATE(ROW(P263)-2," - ",Components!B258)</f>
        <v xml:space="preserve">261 - </v>
      </c>
      <c r="Q263" t="str">
        <f>CONCATENATE(Measures!B211&amp;" - "&amp;Measures!D211)</f>
        <v xml:space="preserve"> - </v>
      </c>
    </row>
    <row r="264" spans="16:17" x14ac:dyDescent="0.25">
      <c r="P264" t="str">
        <f>CONCATENATE(ROW(P264)-2," - ",Components!B259)</f>
        <v xml:space="preserve">262 - </v>
      </c>
      <c r="Q264" t="str">
        <f>CONCATENATE(Measures!B212&amp;" - "&amp;Measures!D212)</f>
        <v xml:space="preserve"> - </v>
      </c>
    </row>
    <row r="265" spans="16:17" x14ac:dyDescent="0.25">
      <c r="P265" t="str">
        <f>CONCATENATE(ROW(P265)-2," - ",Components!B260)</f>
        <v xml:space="preserve">263 - </v>
      </c>
      <c r="Q265" t="str">
        <f>CONCATENATE(Measures!B213&amp;" - "&amp;Measures!D213)</f>
        <v xml:space="preserve"> - </v>
      </c>
    </row>
    <row r="266" spans="16:17" x14ac:dyDescent="0.25">
      <c r="P266" t="str">
        <f>CONCATENATE(ROW(P266)-2," - ",Components!B261)</f>
        <v xml:space="preserve">264 - </v>
      </c>
      <c r="Q266" t="str">
        <f>CONCATENATE(Measures!B214&amp;" - "&amp;Measures!D214)</f>
        <v xml:space="preserve"> - </v>
      </c>
    </row>
    <row r="267" spans="16:17" x14ac:dyDescent="0.25">
      <c r="P267" t="str">
        <f>CONCATENATE(ROW(P267)-2," - ",Components!B262)</f>
        <v xml:space="preserve">265 - </v>
      </c>
      <c r="Q267" t="str">
        <f>CONCATENATE(Measures!B215&amp;" - "&amp;Measures!D215)</f>
        <v xml:space="preserve"> - </v>
      </c>
    </row>
    <row r="268" spans="16:17" x14ac:dyDescent="0.25">
      <c r="P268" t="str">
        <f>CONCATENATE(ROW(P268)-2," - ",Components!B263)</f>
        <v xml:space="preserve">266 - </v>
      </c>
      <c r="Q268" t="str">
        <f>CONCATENATE(Measures!B216&amp;" - "&amp;Measures!D216)</f>
        <v xml:space="preserve"> - </v>
      </c>
    </row>
    <row r="269" spans="16:17" x14ac:dyDescent="0.25">
      <c r="P269" t="str">
        <f>CONCATENATE(ROW(P269)-2," - ",Components!B264)</f>
        <v xml:space="preserve">267 - </v>
      </c>
      <c r="Q269" t="str">
        <f>CONCATENATE(Measures!B217&amp;" - "&amp;Measures!D217)</f>
        <v xml:space="preserve"> - </v>
      </c>
    </row>
    <row r="270" spans="16:17" x14ac:dyDescent="0.25">
      <c r="P270" t="str">
        <f>CONCATENATE(ROW(P270)-2," - ",Components!B265)</f>
        <v xml:space="preserve">268 - </v>
      </c>
      <c r="Q270" t="str">
        <f>CONCATENATE(Measures!B218&amp;" - "&amp;Measures!D218)</f>
        <v xml:space="preserve"> - </v>
      </c>
    </row>
    <row r="271" spans="16:17" x14ac:dyDescent="0.25">
      <c r="P271" t="str">
        <f>CONCATENATE(ROW(P271)-2," - ",Components!B266)</f>
        <v xml:space="preserve">269 - </v>
      </c>
      <c r="Q271" t="str">
        <f>CONCATENATE(Measures!B219&amp;" - "&amp;Measures!D219)</f>
        <v xml:space="preserve"> - </v>
      </c>
    </row>
    <row r="272" spans="16:17" x14ac:dyDescent="0.25">
      <c r="P272" t="str">
        <f>CONCATENATE(ROW(P272)-2," - ",Components!B267)</f>
        <v xml:space="preserve">270 - </v>
      </c>
      <c r="Q272" t="str">
        <f>CONCATENATE(Measures!B220&amp;" - "&amp;Measures!D220)</f>
        <v xml:space="preserve"> - </v>
      </c>
    </row>
    <row r="273" spans="16:17" x14ac:dyDescent="0.25">
      <c r="P273" t="str">
        <f>CONCATENATE(ROW(P273)-2," - ",Components!B268)</f>
        <v xml:space="preserve">271 - </v>
      </c>
      <c r="Q273" t="str">
        <f>CONCATENATE(Measures!B221&amp;" - "&amp;Measures!D221)</f>
        <v xml:space="preserve"> - </v>
      </c>
    </row>
    <row r="274" spans="16:17" x14ac:dyDescent="0.25">
      <c r="P274" t="str">
        <f>CONCATENATE(ROW(P274)-2," - ",Components!B269)</f>
        <v xml:space="preserve">272 - </v>
      </c>
      <c r="Q274" t="str">
        <f>CONCATENATE(Measures!B222&amp;" - "&amp;Measures!D222)</f>
        <v xml:space="preserve"> - </v>
      </c>
    </row>
    <row r="275" spans="16:17" x14ac:dyDescent="0.25">
      <c r="P275" t="str">
        <f>CONCATENATE(ROW(P275)-2," - ",Components!B270)</f>
        <v xml:space="preserve">273 - </v>
      </c>
      <c r="Q275" t="str">
        <f>CONCATENATE(Measures!B223&amp;" - "&amp;Measures!D223)</f>
        <v xml:space="preserve"> - </v>
      </c>
    </row>
    <row r="276" spans="16:17" x14ac:dyDescent="0.25">
      <c r="P276" t="str">
        <f>CONCATENATE(ROW(P276)-2," - ",Components!B271)</f>
        <v xml:space="preserve">274 - </v>
      </c>
      <c r="Q276" t="str">
        <f>CONCATENATE(Measures!B224&amp;" - "&amp;Measures!D224)</f>
        <v xml:space="preserve"> - </v>
      </c>
    </row>
    <row r="277" spans="16:17" x14ac:dyDescent="0.25">
      <c r="P277" t="str">
        <f>CONCATENATE(ROW(P277)-2," - ",Components!B272)</f>
        <v xml:space="preserve">275 - </v>
      </c>
      <c r="Q277" t="str">
        <f>CONCATENATE(Measures!B225&amp;" - "&amp;Measures!D225)</f>
        <v xml:space="preserve"> - </v>
      </c>
    </row>
    <row r="278" spans="16:17" x14ac:dyDescent="0.25">
      <c r="P278" t="str">
        <f>CONCATENATE(ROW(P278)-2," - ",Components!B273)</f>
        <v xml:space="preserve">276 - </v>
      </c>
      <c r="Q278" t="str">
        <f>CONCATENATE(Measures!B226&amp;" - "&amp;Measures!D226)</f>
        <v xml:space="preserve"> - </v>
      </c>
    </row>
    <row r="279" spans="16:17" x14ac:dyDescent="0.25">
      <c r="P279" t="str">
        <f>CONCATENATE(ROW(P279)-2," - ",Components!B274)</f>
        <v xml:space="preserve">277 - </v>
      </c>
      <c r="Q279" t="str">
        <f>CONCATENATE(Measures!B227&amp;" - "&amp;Measures!D227)</f>
        <v xml:space="preserve"> - </v>
      </c>
    </row>
    <row r="280" spans="16:17" x14ac:dyDescent="0.25">
      <c r="P280" t="str">
        <f>CONCATENATE(ROW(P280)-2," - ",Components!B275)</f>
        <v xml:space="preserve">278 - </v>
      </c>
      <c r="Q280" t="str">
        <f>CONCATENATE(Measures!B228&amp;" - "&amp;Measures!D228)</f>
        <v xml:space="preserve"> - </v>
      </c>
    </row>
    <row r="281" spans="16:17" x14ac:dyDescent="0.25">
      <c r="P281" t="str">
        <f>CONCATENATE(ROW(P281)-2," - ",Components!B276)</f>
        <v xml:space="preserve">279 - </v>
      </c>
      <c r="Q281" t="str">
        <f>CONCATENATE(Measures!B229&amp;" - "&amp;Measures!D229)</f>
        <v xml:space="preserve"> - </v>
      </c>
    </row>
    <row r="282" spans="16:17" x14ac:dyDescent="0.25">
      <c r="P282" t="str">
        <f>CONCATENATE(ROW(P282)-2," - ",Components!B277)</f>
        <v xml:space="preserve">280 - </v>
      </c>
      <c r="Q282" t="str">
        <f>CONCATENATE(Measures!B230&amp;" - "&amp;Measures!D230)</f>
        <v xml:space="preserve"> - </v>
      </c>
    </row>
    <row r="283" spans="16:17" x14ac:dyDescent="0.25">
      <c r="P283" t="str">
        <f>CONCATENATE(ROW(P283)-2," - ",Components!B278)</f>
        <v xml:space="preserve">281 - </v>
      </c>
      <c r="Q283" t="str">
        <f>CONCATENATE(Measures!B231&amp;" - "&amp;Measures!D231)</f>
        <v xml:space="preserve"> - </v>
      </c>
    </row>
    <row r="284" spans="16:17" x14ac:dyDescent="0.25">
      <c r="P284" t="str">
        <f>CONCATENATE(ROW(P284)-2," - ",Components!B279)</f>
        <v xml:space="preserve">282 - </v>
      </c>
      <c r="Q284" t="str">
        <f>CONCATENATE(Measures!B232&amp;" - "&amp;Measures!D232)</f>
        <v xml:space="preserve"> - </v>
      </c>
    </row>
    <row r="285" spans="16:17" x14ac:dyDescent="0.25">
      <c r="P285" t="str">
        <f>CONCATENATE(ROW(P285)-2," - ",Components!B280)</f>
        <v xml:space="preserve">283 - </v>
      </c>
      <c r="Q285" t="str">
        <f>CONCATENATE(Measures!B233&amp;" - "&amp;Measures!D233)</f>
        <v xml:space="preserve"> - </v>
      </c>
    </row>
    <row r="286" spans="16:17" x14ac:dyDescent="0.25">
      <c r="P286" t="str">
        <f>CONCATENATE(ROW(P286)-2," - ",Components!B281)</f>
        <v xml:space="preserve">284 - </v>
      </c>
      <c r="Q286" t="str">
        <f>CONCATENATE(Measures!B234&amp;" - "&amp;Measures!D234)</f>
        <v xml:space="preserve"> - </v>
      </c>
    </row>
    <row r="287" spans="16:17" x14ac:dyDescent="0.25">
      <c r="P287" t="str">
        <f>CONCATENATE(ROW(P287)-2," - ",Components!B282)</f>
        <v xml:space="preserve">285 - </v>
      </c>
      <c r="Q287" t="str">
        <f>CONCATENATE(Measures!B235&amp;" - "&amp;Measures!D235)</f>
        <v xml:space="preserve"> - </v>
      </c>
    </row>
    <row r="288" spans="16:17" x14ac:dyDescent="0.25">
      <c r="P288" t="str">
        <f>CONCATENATE(ROW(P288)-2," - ",Components!B283)</f>
        <v xml:space="preserve">286 - </v>
      </c>
      <c r="Q288" t="str">
        <f>CONCATENATE(Measures!B236&amp;" - "&amp;Measures!D236)</f>
        <v xml:space="preserve"> - </v>
      </c>
    </row>
    <row r="289" spans="16:17" x14ac:dyDescent="0.25">
      <c r="P289" t="str">
        <f>CONCATENATE(ROW(P289)-2," - ",Components!B284)</f>
        <v xml:space="preserve">287 - </v>
      </c>
      <c r="Q289" t="str">
        <f>CONCATENATE(Measures!B237&amp;" - "&amp;Measures!D237)</f>
        <v xml:space="preserve"> - </v>
      </c>
    </row>
    <row r="290" spans="16:17" x14ac:dyDescent="0.25">
      <c r="P290" t="str">
        <f>CONCATENATE(ROW(P290)-2," - ",Components!B285)</f>
        <v xml:space="preserve">288 - </v>
      </c>
      <c r="Q290" t="str">
        <f>CONCATENATE(Measures!B238&amp;" - "&amp;Measures!D238)</f>
        <v xml:space="preserve"> - </v>
      </c>
    </row>
    <row r="291" spans="16:17" x14ac:dyDescent="0.25">
      <c r="P291" t="str">
        <f>CONCATENATE(ROW(P291)-2," - ",Components!B286)</f>
        <v xml:space="preserve">289 - </v>
      </c>
      <c r="Q291" t="str">
        <f>CONCATENATE(Measures!B239&amp;" - "&amp;Measures!D239)</f>
        <v xml:space="preserve"> - </v>
      </c>
    </row>
    <row r="292" spans="16:17" x14ac:dyDescent="0.25">
      <c r="P292" t="str">
        <f>CONCATENATE(ROW(P292)-2," - ",Components!B287)</f>
        <v xml:space="preserve">290 - </v>
      </c>
      <c r="Q292" t="str">
        <f>CONCATENATE(Measures!B240&amp;" - "&amp;Measures!D240)</f>
        <v xml:space="preserve"> - </v>
      </c>
    </row>
    <row r="293" spans="16:17" x14ac:dyDescent="0.25">
      <c r="P293" t="str">
        <f>CONCATENATE(ROW(P293)-2," - ",Components!B288)</f>
        <v xml:space="preserve">291 - </v>
      </c>
      <c r="Q293" t="str">
        <f>CONCATENATE(Measures!B241&amp;" - "&amp;Measures!D241)</f>
        <v xml:space="preserve"> - </v>
      </c>
    </row>
    <row r="294" spans="16:17" x14ac:dyDescent="0.25">
      <c r="P294" t="str">
        <f>CONCATENATE(ROW(P294)-2," - ",Components!B289)</f>
        <v xml:space="preserve">292 - </v>
      </c>
      <c r="Q294" t="str">
        <f>CONCATENATE(Measures!B242&amp;" - "&amp;Measures!D242)</f>
        <v xml:space="preserve"> - </v>
      </c>
    </row>
    <row r="295" spans="16:17" x14ac:dyDescent="0.25">
      <c r="P295" t="str">
        <f>CONCATENATE(ROW(P295)-2," - ",Components!B290)</f>
        <v xml:space="preserve">293 - </v>
      </c>
      <c r="Q295" t="str">
        <f>CONCATENATE(Measures!B243&amp;" - "&amp;Measures!D243)</f>
        <v xml:space="preserve"> - </v>
      </c>
    </row>
    <row r="296" spans="16:17" x14ac:dyDescent="0.25">
      <c r="P296" t="str">
        <f>CONCATENATE(ROW(P296)-2," - ",Components!B291)</f>
        <v xml:space="preserve">294 - </v>
      </c>
      <c r="Q296" t="str">
        <f>CONCATENATE(Measures!B244&amp;" - "&amp;Measures!D244)</f>
        <v xml:space="preserve"> - </v>
      </c>
    </row>
    <row r="297" spans="16:17" x14ac:dyDescent="0.25">
      <c r="P297" t="str">
        <f>CONCATENATE(ROW(P297)-2," - ",Components!B292)</f>
        <v xml:space="preserve">295 - </v>
      </c>
      <c r="Q297" t="str">
        <f>CONCATENATE(Measures!B245&amp;" - "&amp;Measures!D245)</f>
        <v xml:space="preserve"> - </v>
      </c>
    </row>
    <row r="298" spans="16:17" x14ac:dyDescent="0.25">
      <c r="P298" t="str">
        <f>CONCATENATE(ROW(P298)-2," - ",Components!B293)</f>
        <v xml:space="preserve">296 - </v>
      </c>
      <c r="Q298" t="str">
        <f>CONCATENATE(Measures!B246&amp;" - "&amp;Measures!D246)</f>
        <v xml:space="preserve"> - </v>
      </c>
    </row>
    <row r="299" spans="16:17" x14ac:dyDescent="0.25">
      <c r="P299" t="str">
        <f>CONCATENATE(ROW(P299)-2," - ",Components!B294)</f>
        <v xml:space="preserve">297 - </v>
      </c>
      <c r="Q299" t="str">
        <f>CONCATENATE(Measures!B247&amp;" - "&amp;Measures!D247)</f>
        <v xml:space="preserve"> - </v>
      </c>
    </row>
    <row r="300" spans="16:17" x14ac:dyDescent="0.25">
      <c r="P300" t="str">
        <f>CONCATENATE(ROW(P300)-2," - ",Components!B295)</f>
        <v xml:space="preserve">298 - </v>
      </c>
      <c r="Q300" t="str">
        <f>CONCATENATE(Measures!B248&amp;" - "&amp;Measures!D248)</f>
        <v xml:space="preserve"> - </v>
      </c>
    </row>
    <row r="301" spans="16:17" x14ac:dyDescent="0.25">
      <c r="P301" t="str">
        <f>CONCATENATE(ROW(P301)-2," - ",Components!B296)</f>
        <v xml:space="preserve">299 - </v>
      </c>
      <c r="Q301" t="str">
        <f>CONCATENATE(Measures!B249&amp;" - "&amp;Measures!D249)</f>
        <v xml:space="preserve"> - </v>
      </c>
    </row>
    <row r="302" spans="16:17" x14ac:dyDescent="0.25">
      <c r="P302" t="str">
        <f>CONCATENATE(ROW(P302)-2," - ",Components!B297)</f>
        <v xml:space="preserve">300 - </v>
      </c>
      <c r="Q302" t="str">
        <f>CONCATENATE(Measures!B250&amp;" - "&amp;Measures!D250)</f>
        <v xml:space="preserve"> - </v>
      </c>
    </row>
    <row r="303" spans="16:17" x14ac:dyDescent="0.25">
      <c r="P303" t="str">
        <f>CONCATENATE(ROW(P303)-2," - ",Components!B298)</f>
        <v xml:space="preserve">301 - </v>
      </c>
      <c r="Q303" t="str">
        <f>CONCATENATE(Measures!B251&amp;" - "&amp;Measures!D251)</f>
        <v xml:space="preserve"> - </v>
      </c>
    </row>
    <row r="304" spans="16:17" x14ac:dyDescent="0.25">
      <c r="P304" t="str">
        <f>CONCATENATE(ROW(P304)-2," - ",Components!B299)</f>
        <v xml:space="preserve">302 - </v>
      </c>
      <c r="Q304" t="str">
        <f>CONCATENATE(Measures!B252&amp;" - "&amp;Measures!D252)</f>
        <v xml:space="preserve"> - </v>
      </c>
    </row>
    <row r="305" spans="16:17" x14ac:dyDescent="0.25">
      <c r="P305" t="str">
        <f>CONCATENATE(ROW(P305)-2," - ",Components!B300)</f>
        <v xml:space="preserve">303 - </v>
      </c>
      <c r="Q305" t="str">
        <f>CONCATENATE(Measures!B253&amp;" - "&amp;Measures!D253)</f>
        <v xml:space="preserve"> - </v>
      </c>
    </row>
    <row r="306" spans="16:17" x14ac:dyDescent="0.25">
      <c r="P306" t="str">
        <f>CONCATENATE(ROW(P306)-2," - ",Components!B301)</f>
        <v xml:space="preserve">304 - </v>
      </c>
      <c r="Q306" t="str">
        <f>CONCATENATE(Measures!B254&amp;" - "&amp;Measures!D254)</f>
        <v xml:space="preserve"> - </v>
      </c>
    </row>
    <row r="307" spans="16:17" x14ac:dyDescent="0.25">
      <c r="P307" t="str">
        <f>CONCATENATE(ROW(P307)-2," - ",Components!B302)</f>
        <v xml:space="preserve">305 - </v>
      </c>
      <c r="Q307" t="str">
        <f>CONCATENATE(Measures!B255&amp;" - "&amp;Measures!D255)</f>
        <v xml:space="preserve"> - </v>
      </c>
    </row>
    <row r="308" spans="16:17" x14ac:dyDescent="0.25">
      <c r="P308" t="str">
        <f>CONCATENATE(ROW(P308)-2," - ",Components!B303)</f>
        <v xml:space="preserve">306 - </v>
      </c>
      <c r="Q308" t="str">
        <f>CONCATENATE(Measures!B256&amp;" - "&amp;Measures!D256)</f>
        <v xml:space="preserve"> - </v>
      </c>
    </row>
    <row r="309" spans="16:17" x14ac:dyDescent="0.25">
      <c r="P309" t="str">
        <f>CONCATENATE(ROW(P309)-2," - ",Components!B304)</f>
        <v xml:space="preserve">307 - </v>
      </c>
      <c r="Q309" t="str">
        <f>CONCATENATE(Measures!B257&amp;" - "&amp;Measures!D257)</f>
        <v xml:space="preserve"> - </v>
      </c>
    </row>
    <row r="310" spans="16:17" x14ac:dyDescent="0.25">
      <c r="P310" t="str">
        <f>CONCATENATE(ROW(P310)-2," - ",Components!B305)</f>
        <v xml:space="preserve">308 - </v>
      </c>
      <c r="Q310" t="str">
        <f>CONCATENATE(Measures!B258&amp;" - "&amp;Measures!D258)</f>
        <v xml:space="preserve"> - </v>
      </c>
    </row>
    <row r="311" spans="16:17" x14ac:dyDescent="0.25">
      <c r="P311" t="str">
        <f>CONCATENATE(ROW(P311)-2," - ",Components!B306)</f>
        <v xml:space="preserve">309 - </v>
      </c>
      <c r="Q311" t="str">
        <f>CONCATENATE(Measures!B259&amp;" - "&amp;Measures!D259)</f>
        <v xml:space="preserve"> - </v>
      </c>
    </row>
    <row r="312" spans="16:17" x14ac:dyDescent="0.25">
      <c r="P312" t="str">
        <f>CONCATENATE(ROW(P312)-2," - ",Components!B307)</f>
        <v xml:space="preserve">310 - </v>
      </c>
      <c r="Q312" t="str">
        <f>CONCATENATE(Measures!B260&amp;" - "&amp;Measures!D260)</f>
        <v xml:space="preserve"> - </v>
      </c>
    </row>
    <row r="313" spans="16:17" x14ac:dyDescent="0.25">
      <c r="P313" t="str">
        <f>CONCATENATE(ROW(P313)-2," - ",Components!B308)</f>
        <v xml:space="preserve">311 - </v>
      </c>
      <c r="Q313" t="str">
        <f>CONCATENATE(Measures!B261&amp;" - "&amp;Measures!D261)</f>
        <v xml:space="preserve"> - </v>
      </c>
    </row>
    <row r="314" spans="16:17" x14ac:dyDescent="0.25">
      <c r="P314" t="str">
        <f>CONCATENATE(ROW(P314)-2," - ",Components!B309)</f>
        <v xml:space="preserve">312 - </v>
      </c>
      <c r="Q314" t="str">
        <f>CONCATENATE(Measures!B262&amp;" - "&amp;Measures!D262)</f>
        <v xml:space="preserve"> - </v>
      </c>
    </row>
    <row r="315" spans="16:17" x14ac:dyDescent="0.25">
      <c r="P315" t="str">
        <f>CONCATENATE(ROW(P315)-2," - ",Components!B310)</f>
        <v xml:space="preserve">313 - </v>
      </c>
      <c r="Q315" t="str">
        <f>CONCATENATE(Measures!B263&amp;" - "&amp;Measures!D263)</f>
        <v xml:space="preserve"> - </v>
      </c>
    </row>
    <row r="316" spans="16:17" x14ac:dyDescent="0.25">
      <c r="P316" t="str">
        <f>CONCATENATE(ROW(P316)-2," - ",Components!B311)</f>
        <v xml:space="preserve">314 - </v>
      </c>
      <c r="Q316" t="str">
        <f>CONCATENATE(Measures!B264&amp;" - "&amp;Measures!D264)</f>
        <v xml:space="preserve"> - </v>
      </c>
    </row>
    <row r="317" spans="16:17" x14ac:dyDescent="0.25">
      <c r="P317" t="str">
        <f>CONCATENATE(ROW(P317)-2," - ",Components!B312)</f>
        <v xml:space="preserve">315 - </v>
      </c>
      <c r="Q317" t="str">
        <f>CONCATENATE(Measures!B265&amp;" - "&amp;Measures!D265)</f>
        <v xml:space="preserve"> - </v>
      </c>
    </row>
    <row r="318" spans="16:17" x14ac:dyDescent="0.25">
      <c r="P318" t="str">
        <f>CONCATENATE(ROW(P318)-2," - ",Components!B313)</f>
        <v xml:space="preserve">316 - </v>
      </c>
      <c r="Q318" t="str">
        <f>CONCATENATE(Measures!B266&amp;" - "&amp;Measures!D266)</f>
        <v xml:space="preserve"> - </v>
      </c>
    </row>
    <row r="319" spans="16:17" x14ac:dyDescent="0.25">
      <c r="P319" t="str">
        <f>CONCATENATE(ROW(P319)-2," - ",Components!B314)</f>
        <v xml:space="preserve">317 - </v>
      </c>
      <c r="Q319" t="str">
        <f>CONCATENATE(Measures!B267&amp;" - "&amp;Measures!D267)</f>
        <v xml:space="preserve"> - </v>
      </c>
    </row>
    <row r="320" spans="16:17" x14ac:dyDescent="0.25">
      <c r="P320" t="str">
        <f>CONCATENATE(ROW(P320)-2," - ",Components!B315)</f>
        <v xml:space="preserve">318 - </v>
      </c>
      <c r="Q320" t="str">
        <f>CONCATENATE(Measures!B268&amp;" - "&amp;Measures!D268)</f>
        <v xml:space="preserve"> - </v>
      </c>
    </row>
    <row r="321" spans="16:17" x14ac:dyDescent="0.25">
      <c r="P321" t="str">
        <f>CONCATENATE(ROW(P321)-2," - ",Components!B316)</f>
        <v xml:space="preserve">319 - </v>
      </c>
      <c r="Q321" t="str">
        <f>CONCATENATE(Measures!B269&amp;" - "&amp;Measures!D269)</f>
        <v xml:space="preserve"> - </v>
      </c>
    </row>
    <row r="322" spans="16:17" x14ac:dyDescent="0.25">
      <c r="P322" t="str">
        <f>CONCATENATE(ROW(P322)-2," - ",Components!B317)</f>
        <v xml:space="preserve">320 - </v>
      </c>
      <c r="Q322" t="str">
        <f>CONCATENATE(Measures!B270&amp;" - "&amp;Measures!D270)</f>
        <v xml:space="preserve"> - </v>
      </c>
    </row>
    <row r="323" spans="16:17" x14ac:dyDescent="0.25">
      <c r="P323" t="str">
        <f>CONCATENATE(ROW(P323)-2," - ",Components!B318)</f>
        <v xml:space="preserve">321 - </v>
      </c>
      <c r="Q323" t="str">
        <f>CONCATENATE(Measures!B271&amp;" - "&amp;Measures!D271)</f>
        <v xml:space="preserve"> - </v>
      </c>
    </row>
    <row r="324" spans="16:17" x14ac:dyDescent="0.25">
      <c r="P324" t="str">
        <f>CONCATENATE(ROW(P324)-2," - ",Components!B319)</f>
        <v xml:space="preserve">322 - </v>
      </c>
      <c r="Q324" t="str">
        <f>CONCATENATE(Measures!B272&amp;" - "&amp;Measures!D272)</f>
        <v xml:space="preserve"> - </v>
      </c>
    </row>
    <row r="325" spans="16:17" x14ac:dyDescent="0.25">
      <c r="P325" t="str">
        <f>CONCATENATE(ROW(P325)-2," - ",Components!B320)</f>
        <v xml:space="preserve">323 - </v>
      </c>
      <c r="Q325" t="str">
        <f>CONCATENATE(Measures!B273&amp;" - "&amp;Measures!D273)</f>
        <v xml:space="preserve"> - </v>
      </c>
    </row>
    <row r="326" spans="16:17" x14ac:dyDescent="0.25">
      <c r="P326" t="str">
        <f>CONCATENATE(ROW(P326)-2," - ",Components!B321)</f>
        <v xml:space="preserve">324 - </v>
      </c>
      <c r="Q326" t="str">
        <f>CONCATENATE(Measures!B274&amp;" - "&amp;Measures!D274)</f>
        <v xml:space="preserve"> - </v>
      </c>
    </row>
    <row r="327" spans="16:17" x14ac:dyDescent="0.25">
      <c r="P327" t="str">
        <f>CONCATENATE(ROW(P327)-2," - ",Components!B322)</f>
        <v xml:space="preserve">325 - </v>
      </c>
      <c r="Q327" t="str">
        <f>CONCATENATE(Measures!B275&amp;" - "&amp;Measures!D275)</f>
        <v xml:space="preserve"> - </v>
      </c>
    </row>
    <row r="328" spans="16:17" x14ac:dyDescent="0.25">
      <c r="P328" t="str">
        <f>CONCATENATE(ROW(P328)-2," - ",Components!B323)</f>
        <v xml:space="preserve">326 - </v>
      </c>
      <c r="Q328" t="str">
        <f>CONCATENATE(Measures!B276&amp;" - "&amp;Measures!D276)</f>
        <v xml:space="preserve"> - </v>
      </c>
    </row>
    <row r="329" spans="16:17" x14ac:dyDescent="0.25">
      <c r="P329" t="str">
        <f>CONCATENATE(ROW(P329)-2," - ",Components!B324)</f>
        <v xml:space="preserve">327 - </v>
      </c>
      <c r="Q329" t="str">
        <f>CONCATENATE(Measures!B277&amp;" - "&amp;Measures!D277)</f>
        <v xml:space="preserve"> - </v>
      </c>
    </row>
    <row r="330" spans="16:17" x14ac:dyDescent="0.25">
      <c r="P330" t="str">
        <f>CONCATENATE(ROW(P330)-2," - ",Components!B325)</f>
        <v xml:space="preserve">328 - </v>
      </c>
      <c r="Q330" t="str">
        <f>CONCATENATE(Measures!B278&amp;" - "&amp;Measures!D278)</f>
        <v xml:space="preserve"> - </v>
      </c>
    </row>
    <row r="331" spans="16:17" x14ac:dyDescent="0.25">
      <c r="P331" t="str">
        <f>CONCATENATE(ROW(P331)-2," - ",Components!B326)</f>
        <v xml:space="preserve">329 - </v>
      </c>
      <c r="Q331" t="str">
        <f>CONCATENATE(Measures!B279&amp;" - "&amp;Measures!D279)</f>
        <v xml:space="preserve"> - </v>
      </c>
    </row>
    <row r="332" spans="16:17" x14ac:dyDescent="0.25">
      <c r="P332" t="str">
        <f>CONCATENATE(ROW(P332)-2," - ",Components!B327)</f>
        <v xml:space="preserve">330 - </v>
      </c>
      <c r="Q332" t="str">
        <f>CONCATENATE(Measures!B280&amp;" - "&amp;Measures!D280)</f>
        <v xml:space="preserve"> - </v>
      </c>
    </row>
    <row r="333" spans="16:17" x14ac:dyDescent="0.25">
      <c r="P333" t="str">
        <f>CONCATENATE(ROW(P333)-2," - ",Components!B328)</f>
        <v xml:space="preserve">331 - </v>
      </c>
      <c r="Q333" t="str">
        <f>CONCATENATE(Measures!B281&amp;" - "&amp;Measures!D281)</f>
        <v xml:space="preserve"> - </v>
      </c>
    </row>
    <row r="334" spans="16:17" x14ac:dyDescent="0.25">
      <c r="P334" t="str">
        <f>CONCATENATE(ROW(P334)-2," - ",Components!B329)</f>
        <v xml:space="preserve">332 - </v>
      </c>
      <c r="Q334" t="str">
        <f>CONCATENATE(Measures!B282&amp;" - "&amp;Measures!D282)</f>
        <v xml:space="preserve"> - </v>
      </c>
    </row>
    <row r="335" spans="16:17" x14ac:dyDescent="0.25">
      <c r="P335" t="str">
        <f>CONCATENATE(ROW(P335)-2," - ",Components!B330)</f>
        <v xml:space="preserve">333 - </v>
      </c>
      <c r="Q335" t="str">
        <f>CONCATENATE(Measures!B283&amp;" - "&amp;Measures!D283)</f>
        <v xml:space="preserve"> - </v>
      </c>
    </row>
    <row r="336" spans="16:17" x14ac:dyDescent="0.25">
      <c r="P336" t="str">
        <f>CONCATENATE(ROW(P336)-2," - ",Components!B331)</f>
        <v xml:space="preserve">334 - </v>
      </c>
      <c r="Q336" t="str">
        <f>CONCATENATE(Measures!B284&amp;" - "&amp;Measures!D284)</f>
        <v xml:space="preserve"> - </v>
      </c>
    </row>
    <row r="337" spans="16:17" x14ac:dyDescent="0.25">
      <c r="P337" t="str">
        <f>CONCATENATE(ROW(P337)-2," - ",Components!B332)</f>
        <v xml:space="preserve">335 - </v>
      </c>
      <c r="Q337" t="str">
        <f>CONCATENATE(Measures!B285&amp;" - "&amp;Measures!D285)</f>
        <v xml:space="preserve"> - </v>
      </c>
    </row>
    <row r="338" spans="16:17" x14ac:dyDescent="0.25">
      <c r="P338" t="str">
        <f>CONCATENATE(ROW(P338)-2," - ",Components!B333)</f>
        <v xml:space="preserve">336 - </v>
      </c>
      <c r="Q338" t="str">
        <f>CONCATENATE(Measures!B286&amp;" - "&amp;Measures!D286)</f>
        <v xml:space="preserve"> - </v>
      </c>
    </row>
    <row r="339" spans="16:17" x14ac:dyDescent="0.25">
      <c r="P339" t="str">
        <f>CONCATENATE(ROW(P339)-2," - ",Components!B334)</f>
        <v xml:space="preserve">337 - </v>
      </c>
      <c r="Q339" t="str">
        <f>CONCATENATE(Measures!B287&amp;" - "&amp;Measures!D287)</f>
        <v xml:space="preserve"> - </v>
      </c>
    </row>
    <row r="340" spans="16:17" x14ac:dyDescent="0.25">
      <c r="P340" t="str">
        <f>CONCATENATE(ROW(P340)-2," - ",Components!B335)</f>
        <v xml:space="preserve">338 - </v>
      </c>
      <c r="Q340" t="str">
        <f>CONCATENATE(Measures!B288&amp;" - "&amp;Measures!D288)</f>
        <v xml:space="preserve"> - </v>
      </c>
    </row>
    <row r="341" spans="16:17" x14ac:dyDescent="0.25">
      <c r="P341" t="str">
        <f>CONCATENATE(ROW(P341)-2," - ",Components!B336)</f>
        <v xml:space="preserve">339 - </v>
      </c>
      <c r="Q341" t="str">
        <f>CONCATENATE(Measures!B289&amp;" - "&amp;Measures!D289)</f>
        <v xml:space="preserve"> - </v>
      </c>
    </row>
    <row r="342" spans="16:17" x14ac:dyDescent="0.25">
      <c r="P342" t="str">
        <f>CONCATENATE(ROW(P342)-2," - ",Components!B337)</f>
        <v xml:space="preserve">340 - </v>
      </c>
      <c r="Q342" t="str">
        <f>CONCATENATE(Measures!B290&amp;" - "&amp;Measures!D290)</f>
        <v xml:space="preserve"> - </v>
      </c>
    </row>
    <row r="343" spans="16:17" x14ac:dyDescent="0.25">
      <c r="P343" t="str">
        <f>CONCATENATE(ROW(P343)-2," - ",Components!B338)</f>
        <v xml:space="preserve">341 - </v>
      </c>
      <c r="Q343" t="str">
        <f>CONCATENATE(Measures!B291&amp;" - "&amp;Measures!D291)</f>
        <v xml:space="preserve"> - </v>
      </c>
    </row>
    <row r="344" spans="16:17" x14ac:dyDescent="0.25">
      <c r="P344" t="str">
        <f>CONCATENATE(ROW(P344)-2," - ",Components!B339)</f>
        <v xml:space="preserve">342 - </v>
      </c>
      <c r="Q344" t="str">
        <f>CONCATENATE(Measures!B292&amp;" - "&amp;Measures!D292)</f>
        <v xml:space="preserve"> - </v>
      </c>
    </row>
    <row r="345" spans="16:17" x14ac:dyDescent="0.25">
      <c r="P345" t="str">
        <f>CONCATENATE(ROW(P345)-2," - ",Components!B340)</f>
        <v xml:space="preserve">343 - </v>
      </c>
      <c r="Q345" t="str">
        <f>CONCATENATE(Measures!B293&amp;" - "&amp;Measures!D293)</f>
        <v xml:space="preserve"> - </v>
      </c>
    </row>
    <row r="346" spans="16:17" x14ac:dyDescent="0.25">
      <c r="P346" t="str">
        <f>CONCATENATE(ROW(P346)-2," - ",Components!B341)</f>
        <v xml:space="preserve">344 - </v>
      </c>
      <c r="Q346" t="str">
        <f>CONCATENATE(Measures!B294&amp;" - "&amp;Measures!D294)</f>
        <v xml:space="preserve"> - </v>
      </c>
    </row>
    <row r="347" spans="16:17" x14ac:dyDescent="0.25">
      <c r="P347" t="str">
        <f>CONCATENATE(ROW(P347)-2," - ",Components!B342)</f>
        <v xml:space="preserve">345 - </v>
      </c>
      <c r="Q347" t="str">
        <f>CONCATENATE(Measures!B295&amp;" - "&amp;Measures!D295)</f>
        <v xml:space="preserve"> - </v>
      </c>
    </row>
    <row r="348" spans="16:17" x14ac:dyDescent="0.25">
      <c r="P348" t="str">
        <f>CONCATENATE(ROW(P348)-2," - ",Components!B343)</f>
        <v xml:space="preserve">346 - </v>
      </c>
      <c r="Q348" t="str">
        <f>CONCATENATE(Measures!B296&amp;" - "&amp;Measures!D296)</f>
        <v xml:space="preserve"> - </v>
      </c>
    </row>
    <row r="349" spans="16:17" x14ac:dyDescent="0.25">
      <c r="P349" t="str">
        <f>CONCATENATE(ROW(P349)-2," - ",Components!B344)</f>
        <v xml:space="preserve">347 - </v>
      </c>
      <c r="Q349" t="str">
        <f>CONCATENATE(Measures!B297&amp;" - "&amp;Measures!D297)</f>
        <v xml:space="preserve"> - </v>
      </c>
    </row>
    <row r="350" spans="16:17" x14ac:dyDescent="0.25">
      <c r="P350" t="str">
        <f>CONCATENATE(ROW(P350)-2," - ",Components!B345)</f>
        <v xml:space="preserve">348 - </v>
      </c>
      <c r="Q350" t="str">
        <f>CONCATENATE(Measures!B298&amp;" - "&amp;Measures!D298)</f>
        <v xml:space="preserve"> - </v>
      </c>
    </row>
    <row r="351" spans="16:17" x14ac:dyDescent="0.25">
      <c r="P351" t="str">
        <f>CONCATENATE(ROW(P351)-2," - ",Components!B346)</f>
        <v xml:space="preserve">349 - </v>
      </c>
      <c r="Q351" t="str">
        <f>CONCATENATE(Measures!B299&amp;" - "&amp;Measures!D299)</f>
        <v xml:space="preserve"> - </v>
      </c>
    </row>
    <row r="352" spans="16:17" x14ac:dyDescent="0.25">
      <c r="P352" t="str">
        <f>CONCATENATE(ROW(P352)-2," - ",Components!B347)</f>
        <v xml:space="preserve">350 - </v>
      </c>
      <c r="Q352" t="str">
        <f>CONCATENATE(Measures!B300&amp;" - "&amp;Measures!D300)</f>
        <v xml:space="preserve"> - </v>
      </c>
    </row>
    <row r="353" spans="16:17" x14ac:dyDescent="0.25">
      <c r="P353" t="str">
        <f>CONCATENATE(ROW(P353)-2," - ",Components!B348)</f>
        <v xml:space="preserve">351 - </v>
      </c>
      <c r="Q353" t="str">
        <f>CONCATENATE(Measures!B301&amp;" - "&amp;Measures!D301)</f>
        <v xml:space="preserve"> - </v>
      </c>
    </row>
    <row r="354" spans="16:17" x14ac:dyDescent="0.25">
      <c r="P354" t="str">
        <f>CONCATENATE(ROW(P354)-2," - ",Components!B349)</f>
        <v xml:space="preserve">352 - </v>
      </c>
      <c r="Q354" t="str">
        <f>CONCATENATE(Measures!B302&amp;" - "&amp;Measures!D302)</f>
        <v xml:space="preserve"> - </v>
      </c>
    </row>
    <row r="355" spans="16:17" x14ac:dyDescent="0.25">
      <c r="P355" t="str">
        <f>CONCATENATE(ROW(P355)-2," - ",Components!B350)</f>
        <v xml:space="preserve">353 - </v>
      </c>
      <c r="Q355" t="str">
        <f>CONCATENATE(Measures!B303&amp;" - "&amp;Measures!D303)</f>
        <v xml:space="preserve"> - </v>
      </c>
    </row>
    <row r="356" spans="16:17" x14ac:dyDescent="0.25">
      <c r="P356" t="str">
        <f>CONCATENATE(ROW(P356)-2," - ",Components!B351)</f>
        <v xml:space="preserve">354 - </v>
      </c>
      <c r="Q356" t="str">
        <f>CONCATENATE(Measures!B304&amp;" - "&amp;Measures!D304)</f>
        <v xml:space="preserve"> - </v>
      </c>
    </row>
    <row r="357" spans="16:17" x14ac:dyDescent="0.25">
      <c r="P357" t="str">
        <f>CONCATENATE(ROW(P357)-2," - ",Components!B352)</f>
        <v xml:space="preserve">355 - </v>
      </c>
      <c r="Q357" t="str">
        <f>CONCATENATE(Measures!B305&amp;" - "&amp;Measures!D305)</f>
        <v xml:space="preserve"> - </v>
      </c>
    </row>
    <row r="358" spans="16:17" x14ac:dyDescent="0.25">
      <c r="P358" t="str">
        <f>CONCATENATE(ROW(P358)-2," - ",Components!B353)</f>
        <v xml:space="preserve">356 - </v>
      </c>
      <c r="Q358" t="str">
        <f>CONCATENATE(Measures!B306&amp;" - "&amp;Measures!D306)</f>
        <v xml:space="preserve"> - </v>
      </c>
    </row>
    <row r="359" spans="16:17" x14ac:dyDescent="0.25">
      <c r="P359" t="str">
        <f>CONCATENATE(ROW(P359)-2," - ",Components!B354)</f>
        <v xml:space="preserve">357 - </v>
      </c>
      <c r="Q359" t="str">
        <f>CONCATENATE(Measures!B307&amp;" - "&amp;Measures!D307)</f>
        <v xml:space="preserve"> - </v>
      </c>
    </row>
    <row r="360" spans="16:17" x14ac:dyDescent="0.25">
      <c r="P360" t="str">
        <f>CONCATENATE(ROW(P360)-2," - ",Components!B355)</f>
        <v xml:space="preserve">358 - </v>
      </c>
      <c r="Q360" t="str">
        <f>CONCATENATE(Measures!B308&amp;" - "&amp;Measures!D308)</f>
        <v xml:space="preserve"> - </v>
      </c>
    </row>
    <row r="361" spans="16:17" x14ac:dyDescent="0.25">
      <c r="P361" t="str">
        <f>CONCATENATE(ROW(P361)-2," - ",Components!B356)</f>
        <v xml:space="preserve">359 - </v>
      </c>
      <c r="Q361" t="str">
        <f>CONCATENATE(Measures!B309&amp;" - "&amp;Measures!D309)</f>
        <v xml:space="preserve"> - </v>
      </c>
    </row>
    <row r="362" spans="16:17" x14ac:dyDescent="0.25">
      <c r="P362" t="str">
        <f>CONCATENATE(ROW(P362)-2," - ",Components!B357)</f>
        <v xml:space="preserve">360 - </v>
      </c>
      <c r="Q362" t="str">
        <f>CONCATENATE(Measures!B310&amp;" - "&amp;Measures!D310)</f>
        <v xml:space="preserve"> - </v>
      </c>
    </row>
    <row r="363" spans="16:17" x14ac:dyDescent="0.25">
      <c r="P363" t="str">
        <f>CONCATENATE(ROW(P363)-2," - ",Components!B358)</f>
        <v xml:space="preserve">361 - </v>
      </c>
      <c r="Q363" t="str">
        <f>CONCATENATE(Measures!B311&amp;" - "&amp;Measures!D311)</f>
        <v xml:space="preserve"> - </v>
      </c>
    </row>
    <row r="364" spans="16:17" x14ac:dyDescent="0.25">
      <c r="P364" t="str">
        <f>CONCATENATE(ROW(P364)-2," - ",Components!B359)</f>
        <v xml:space="preserve">362 - </v>
      </c>
      <c r="Q364" t="str">
        <f>CONCATENATE(Measures!B312&amp;" - "&amp;Measures!D312)</f>
        <v xml:space="preserve"> - </v>
      </c>
    </row>
    <row r="365" spans="16:17" x14ac:dyDescent="0.25">
      <c r="P365" t="str">
        <f>CONCATENATE(ROW(P365)-2," - ",Components!B360)</f>
        <v xml:space="preserve">363 - </v>
      </c>
      <c r="Q365" t="str">
        <f>CONCATENATE(Measures!B313&amp;" - "&amp;Measures!D313)</f>
        <v xml:space="preserve"> - </v>
      </c>
    </row>
    <row r="366" spans="16:17" x14ac:dyDescent="0.25">
      <c r="P366" t="str">
        <f>CONCATENATE(ROW(P366)-2," - ",Components!B361)</f>
        <v xml:space="preserve">364 - </v>
      </c>
      <c r="Q366" t="str">
        <f>CONCATENATE(Measures!B314&amp;" - "&amp;Measures!D314)</f>
        <v xml:space="preserve"> - </v>
      </c>
    </row>
    <row r="367" spans="16:17" x14ac:dyDescent="0.25">
      <c r="P367" t="str">
        <f>CONCATENATE(ROW(P367)-2," - ",Components!B362)</f>
        <v xml:space="preserve">365 - </v>
      </c>
      <c r="Q367" t="str">
        <f>CONCATENATE(Measures!B315&amp;" - "&amp;Measures!D315)</f>
        <v xml:space="preserve"> - </v>
      </c>
    </row>
    <row r="368" spans="16:17" x14ac:dyDescent="0.25">
      <c r="P368" t="str">
        <f>CONCATENATE(ROW(P368)-2," - ",Components!B363)</f>
        <v xml:space="preserve">366 - </v>
      </c>
      <c r="Q368" t="str">
        <f>CONCATENATE(Measures!B316&amp;" - "&amp;Measures!D316)</f>
        <v xml:space="preserve"> - </v>
      </c>
    </row>
    <row r="369" spans="16:17" x14ac:dyDescent="0.25">
      <c r="P369" t="str">
        <f>CONCATENATE(ROW(P369)-2," - ",Components!B364)</f>
        <v xml:space="preserve">367 - </v>
      </c>
      <c r="Q369" t="str">
        <f>CONCATENATE(Measures!B317&amp;" - "&amp;Measures!D317)</f>
        <v xml:space="preserve"> - </v>
      </c>
    </row>
    <row r="370" spans="16:17" x14ac:dyDescent="0.25">
      <c r="P370" t="str">
        <f>CONCATENATE(ROW(P370)-2," - ",Components!B365)</f>
        <v xml:space="preserve">368 - </v>
      </c>
      <c r="Q370" t="str">
        <f>CONCATENATE(Measures!B318&amp;" - "&amp;Measures!D318)</f>
        <v xml:space="preserve"> - </v>
      </c>
    </row>
    <row r="371" spans="16:17" x14ac:dyDescent="0.25">
      <c r="P371" t="str">
        <f>CONCATENATE(ROW(P371)-2," - ",Components!B366)</f>
        <v xml:space="preserve">369 - </v>
      </c>
      <c r="Q371" t="str">
        <f>CONCATENATE(Measures!B319&amp;" - "&amp;Measures!D319)</f>
        <v xml:space="preserve"> - </v>
      </c>
    </row>
    <row r="372" spans="16:17" x14ac:dyDescent="0.25">
      <c r="P372" t="str">
        <f>CONCATENATE(ROW(P372)-2," - ",Components!B367)</f>
        <v xml:space="preserve">370 - </v>
      </c>
      <c r="Q372" t="str">
        <f>CONCATENATE(Measures!B320&amp;" - "&amp;Measures!D320)</f>
        <v xml:space="preserve"> - </v>
      </c>
    </row>
    <row r="373" spans="16:17" x14ac:dyDescent="0.25">
      <c r="P373" t="str">
        <f>CONCATENATE(ROW(P373)-2," - ",Components!B368)</f>
        <v xml:space="preserve">371 - </v>
      </c>
      <c r="Q373" t="str">
        <f>CONCATENATE(Measures!B321&amp;" - "&amp;Measures!D321)</f>
        <v xml:space="preserve"> - </v>
      </c>
    </row>
    <row r="374" spans="16:17" x14ac:dyDescent="0.25">
      <c r="P374" t="str">
        <f>CONCATENATE(ROW(P374)-2," - ",Components!B369)</f>
        <v xml:space="preserve">372 - </v>
      </c>
      <c r="Q374" t="str">
        <f>CONCATENATE(Measures!B322&amp;" - "&amp;Measures!D322)</f>
        <v xml:space="preserve"> - </v>
      </c>
    </row>
    <row r="375" spans="16:17" x14ac:dyDescent="0.25">
      <c r="P375" t="str">
        <f>CONCATENATE(ROW(P375)-2," - ",Components!B370)</f>
        <v xml:space="preserve">373 - </v>
      </c>
      <c r="Q375" t="str">
        <f>CONCATENATE(Measures!B323&amp;" - "&amp;Measures!D323)</f>
        <v xml:space="preserve"> - </v>
      </c>
    </row>
    <row r="376" spans="16:17" x14ac:dyDescent="0.25">
      <c r="P376" t="str">
        <f>CONCATENATE(ROW(P376)-2," - ",Components!B371)</f>
        <v xml:space="preserve">374 - </v>
      </c>
      <c r="Q376" t="str">
        <f>CONCATENATE(Measures!B324&amp;" - "&amp;Measures!D324)</f>
        <v xml:space="preserve"> - </v>
      </c>
    </row>
    <row r="377" spans="16:17" x14ac:dyDescent="0.25">
      <c r="P377" t="str">
        <f>CONCATENATE(ROW(P377)-2," - ",Components!B372)</f>
        <v xml:space="preserve">375 - </v>
      </c>
      <c r="Q377" t="str">
        <f>CONCATENATE(Measures!B325&amp;" - "&amp;Measures!D325)</f>
        <v xml:space="preserve"> - </v>
      </c>
    </row>
    <row r="378" spans="16:17" x14ac:dyDescent="0.25">
      <c r="P378" t="str">
        <f>CONCATENATE(ROW(P378)-2," - ",Components!B373)</f>
        <v xml:space="preserve">376 - </v>
      </c>
      <c r="Q378" t="str">
        <f>CONCATENATE(Measures!B326&amp;" - "&amp;Measures!D326)</f>
        <v xml:space="preserve"> - </v>
      </c>
    </row>
    <row r="379" spans="16:17" x14ac:dyDescent="0.25">
      <c r="P379" t="str">
        <f>CONCATENATE(ROW(P379)-2," - ",Components!B374)</f>
        <v xml:space="preserve">377 - </v>
      </c>
      <c r="Q379" t="str">
        <f>CONCATENATE(Measures!B327&amp;" - "&amp;Measures!D327)</f>
        <v xml:space="preserve"> - </v>
      </c>
    </row>
    <row r="380" spans="16:17" x14ac:dyDescent="0.25">
      <c r="P380" t="str">
        <f>CONCATENATE(ROW(P380)-2," - ",Components!B375)</f>
        <v xml:space="preserve">378 - </v>
      </c>
      <c r="Q380" t="str">
        <f>CONCATENATE(Measures!B328&amp;" - "&amp;Measures!D328)</f>
        <v xml:space="preserve"> - </v>
      </c>
    </row>
    <row r="381" spans="16:17" x14ac:dyDescent="0.25">
      <c r="P381" t="str">
        <f>CONCATENATE(ROW(P381)-2," - ",Components!B376)</f>
        <v xml:space="preserve">379 - </v>
      </c>
      <c r="Q381" t="str">
        <f>CONCATENATE(Measures!B329&amp;" - "&amp;Measures!D329)</f>
        <v xml:space="preserve"> - </v>
      </c>
    </row>
    <row r="382" spans="16:17" x14ac:dyDescent="0.25">
      <c r="P382" t="str">
        <f>CONCATENATE(ROW(P382)-2," - ",Components!B377)</f>
        <v xml:space="preserve">380 - </v>
      </c>
      <c r="Q382" t="str">
        <f>CONCATENATE(Measures!B330&amp;" - "&amp;Measures!D330)</f>
        <v xml:space="preserve"> - </v>
      </c>
    </row>
    <row r="383" spans="16:17" x14ac:dyDescent="0.25">
      <c r="P383" t="str">
        <f>CONCATENATE(ROW(P383)-2," - ",Components!B378)</f>
        <v xml:space="preserve">381 - </v>
      </c>
      <c r="Q383" t="str">
        <f>CONCATENATE(Measures!B331&amp;" - "&amp;Measures!D331)</f>
        <v xml:space="preserve"> - </v>
      </c>
    </row>
    <row r="384" spans="16:17" x14ac:dyDescent="0.25">
      <c r="P384" t="str">
        <f>CONCATENATE(ROW(P384)-2," - ",Components!B379)</f>
        <v xml:space="preserve">382 - </v>
      </c>
      <c r="Q384" t="str">
        <f>CONCATENATE(Measures!B332&amp;" - "&amp;Measures!D332)</f>
        <v xml:space="preserve"> - </v>
      </c>
    </row>
    <row r="385" spans="16:17" x14ac:dyDescent="0.25">
      <c r="P385" t="str">
        <f>CONCATENATE(ROW(P385)-2," - ",Components!B380)</f>
        <v xml:space="preserve">383 - </v>
      </c>
      <c r="Q385" t="str">
        <f>CONCATENATE(Measures!B333&amp;" - "&amp;Measures!D333)</f>
        <v xml:space="preserve"> - </v>
      </c>
    </row>
    <row r="386" spans="16:17" x14ac:dyDescent="0.25">
      <c r="P386" t="str">
        <f>CONCATENATE(ROW(P386)-2," - ",Components!B381)</f>
        <v xml:space="preserve">384 - </v>
      </c>
      <c r="Q386" t="str">
        <f>CONCATENATE(Measures!B334&amp;" - "&amp;Measures!D334)</f>
        <v xml:space="preserve"> - </v>
      </c>
    </row>
    <row r="387" spans="16:17" x14ac:dyDescent="0.25">
      <c r="P387" t="str">
        <f>CONCATENATE(ROW(P387)-2," - ",Components!B382)</f>
        <v xml:space="preserve">385 - </v>
      </c>
      <c r="Q387" t="str">
        <f>CONCATENATE(Measures!B335&amp;" - "&amp;Measures!D335)</f>
        <v xml:space="preserve"> - </v>
      </c>
    </row>
    <row r="388" spans="16:17" x14ac:dyDescent="0.25">
      <c r="P388" t="str">
        <f>CONCATENATE(ROW(P388)-2," - ",Components!B383)</f>
        <v xml:space="preserve">386 - </v>
      </c>
      <c r="Q388" t="str">
        <f>CONCATENATE(Measures!B336&amp;" - "&amp;Measures!D336)</f>
        <v xml:space="preserve"> - </v>
      </c>
    </row>
    <row r="389" spans="16:17" x14ac:dyDescent="0.25">
      <c r="P389" t="str">
        <f>CONCATENATE(ROW(P389)-2," - ",Components!B384)</f>
        <v xml:space="preserve">387 - </v>
      </c>
      <c r="Q389" t="str">
        <f>CONCATENATE(Measures!B337&amp;" - "&amp;Measures!D337)</f>
        <v xml:space="preserve"> - </v>
      </c>
    </row>
    <row r="390" spans="16:17" x14ac:dyDescent="0.25">
      <c r="P390" t="str">
        <f>CONCATENATE(ROW(P390)-2," - ",Components!B385)</f>
        <v xml:space="preserve">388 - </v>
      </c>
      <c r="Q390" t="str">
        <f>CONCATENATE(Measures!B338&amp;" - "&amp;Measures!D338)</f>
        <v xml:space="preserve"> - </v>
      </c>
    </row>
    <row r="391" spans="16:17" x14ac:dyDescent="0.25">
      <c r="P391" t="str">
        <f>CONCATENATE(ROW(P391)-2," - ",Components!B386)</f>
        <v xml:space="preserve">389 - </v>
      </c>
      <c r="Q391" t="str">
        <f>CONCATENATE(Measures!B339&amp;" - "&amp;Measures!D339)</f>
        <v xml:space="preserve"> - </v>
      </c>
    </row>
    <row r="392" spans="16:17" x14ac:dyDescent="0.25">
      <c r="P392" t="str">
        <f>CONCATENATE(ROW(P392)-2," - ",Components!B387)</f>
        <v xml:space="preserve">390 - </v>
      </c>
      <c r="Q392" t="str">
        <f>CONCATENATE(Measures!B340&amp;" - "&amp;Measures!D340)</f>
        <v xml:space="preserve"> - </v>
      </c>
    </row>
    <row r="393" spans="16:17" x14ac:dyDescent="0.25">
      <c r="P393" t="str">
        <f>CONCATENATE(ROW(P393)-2," - ",Components!B388)</f>
        <v xml:space="preserve">391 - </v>
      </c>
      <c r="Q393" t="str">
        <f>CONCATENATE(Measures!B341&amp;" - "&amp;Measures!D341)</f>
        <v xml:space="preserve"> - </v>
      </c>
    </row>
    <row r="394" spans="16:17" x14ac:dyDescent="0.25">
      <c r="P394" t="str">
        <f>CONCATENATE(ROW(P394)-2," - ",Components!B389)</f>
        <v xml:space="preserve">392 - </v>
      </c>
      <c r="Q394" t="str">
        <f>CONCATENATE(Measures!B342&amp;" - "&amp;Measures!D342)</f>
        <v xml:space="preserve"> - </v>
      </c>
    </row>
    <row r="395" spans="16:17" x14ac:dyDescent="0.25">
      <c r="P395" t="str">
        <f>CONCATENATE(ROW(P395)-2," - ",Components!B390)</f>
        <v xml:space="preserve">393 - </v>
      </c>
      <c r="Q395" t="str">
        <f>CONCATENATE(Measures!B343&amp;" - "&amp;Measures!D343)</f>
        <v xml:space="preserve"> - </v>
      </c>
    </row>
    <row r="396" spans="16:17" x14ac:dyDescent="0.25">
      <c r="P396" t="str">
        <f>CONCATENATE(ROW(P396)-2," - ",Components!B391)</f>
        <v xml:space="preserve">394 - </v>
      </c>
      <c r="Q396" t="str">
        <f>CONCATENATE(Measures!B344&amp;" - "&amp;Measures!D344)</f>
        <v xml:space="preserve"> - </v>
      </c>
    </row>
    <row r="397" spans="16:17" x14ac:dyDescent="0.25">
      <c r="P397" t="str">
        <f>CONCATENATE(ROW(P397)-2," - ",Components!B392)</f>
        <v xml:space="preserve">395 - </v>
      </c>
      <c r="Q397" t="str">
        <f>CONCATENATE(Measures!B345&amp;" - "&amp;Measures!D345)</f>
        <v xml:space="preserve"> - </v>
      </c>
    </row>
    <row r="398" spans="16:17" x14ac:dyDescent="0.25">
      <c r="P398" t="str">
        <f>CONCATENATE(ROW(P398)-2," - ",Components!B393)</f>
        <v xml:space="preserve">396 - </v>
      </c>
      <c r="Q398" t="str">
        <f>CONCATENATE(Measures!B346&amp;" - "&amp;Measures!D346)</f>
        <v xml:space="preserve"> - </v>
      </c>
    </row>
    <row r="399" spans="16:17" x14ac:dyDescent="0.25">
      <c r="P399" t="str">
        <f>CONCATENATE(ROW(P399)-2," - ",Components!B394)</f>
        <v xml:space="preserve">397 - </v>
      </c>
      <c r="Q399" t="str">
        <f>CONCATENATE(Measures!B347&amp;" - "&amp;Measures!D347)</f>
        <v xml:space="preserve"> - </v>
      </c>
    </row>
    <row r="400" spans="16:17" x14ac:dyDescent="0.25">
      <c r="P400" t="str">
        <f>CONCATENATE(ROW(P400)-2," - ",Components!B395)</f>
        <v xml:space="preserve">398 - </v>
      </c>
      <c r="Q400" t="str">
        <f>CONCATENATE(Measures!B348&amp;" - "&amp;Measures!D348)</f>
        <v xml:space="preserve"> - </v>
      </c>
    </row>
    <row r="401" spans="16:17" x14ac:dyDescent="0.25">
      <c r="P401" t="str">
        <f>CONCATENATE(ROW(P401)-2," - ",Components!B396)</f>
        <v xml:space="preserve">399 - </v>
      </c>
      <c r="Q401" t="str">
        <f>CONCATENATE(Measures!B349&amp;" - "&amp;Measures!D349)</f>
        <v xml:space="preserve"> - </v>
      </c>
    </row>
    <row r="402" spans="16:17" x14ac:dyDescent="0.25">
      <c r="P402" t="str">
        <f>CONCATENATE(ROW(P402)-2," - ",Components!B397)</f>
        <v xml:space="preserve">400 - </v>
      </c>
      <c r="Q402" t="str">
        <f>CONCATENATE(Measures!B350&amp;" - "&amp;Measures!D350)</f>
        <v xml:space="preserve"> - </v>
      </c>
    </row>
    <row r="403" spans="16:17" x14ac:dyDescent="0.25">
      <c r="P403" t="str">
        <f>CONCATENATE(ROW(P403)-2," - ",Components!B398)</f>
        <v xml:space="preserve">401 - </v>
      </c>
      <c r="Q403" t="str">
        <f>CONCATENATE(Measures!B351&amp;" - "&amp;Measures!D351)</f>
        <v xml:space="preserve"> - </v>
      </c>
    </row>
    <row r="404" spans="16:17" x14ac:dyDescent="0.25">
      <c r="P404" t="str">
        <f>CONCATENATE(ROW(P404)-2," - ",Components!B399)</f>
        <v xml:space="preserve">402 - </v>
      </c>
      <c r="Q404" t="str">
        <f>CONCATENATE(Measures!B352&amp;" - "&amp;Measures!D352)</f>
        <v xml:space="preserve"> - </v>
      </c>
    </row>
    <row r="405" spans="16:17" x14ac:dyDescent="0.25">
      <c r="P405" t="str">
        <f>CONCATENATE(ROW(P405)-2," - ",Components!B400)</f>
        <v xml:space="preserve">403 - </v>
      </c>
      <c r="Q405" t="str">
        <f>CONCATENATE(Measures!B353&amp;" - "&amp;Measures!D353)</f>
        <v xml:space="preserve"> - </v>
      </c>
    </row>
    <row r="406" spans="16:17" x14ac:dyDescent="0.25">
      <c r="P406" t="str">
        <f>CONCATENATE(ROW(P406)-2," - ",Components!B401)</f>
        <v xml:space="preserve">404 - </v>
      </c>
      <c r="Q406" t="str">
        <f>CONCATENATE(Measures!B354&amp;" - "&amp;Measures!D354)</f>
        <v xml:space="preserve"> - </v>
      </c>
    </row>
    <row r="407" spans="16:17" x14ac:dyDescent="0.25">
      <c r="P407" t="str">
        <f>CONCATENATE(ROW(P407)-2," - ",Components!B402)</f>
        <v xml:space="preserve">405 - </v>
      </c>
      <c r="Q407" t="str">
        <f>CONCATENATE(Measures!B355&amp;" - "&amp;Measures!D355)</f>
        <v xml:space="preserve"> - </v>
      </c>
    </row>
    <row r="408" spans="16:17" x14ac:dyDescent="0.25">
      <c r="P408" t="str">
        <f>CONCATENATE(ROW(P408)-2," - ",Components!B403)</f>
        <v xml:space="preserve">406 - </v>
      </c>
      <c r="Q408" t="str">
        <f>CONCATENATE(Measures!B356&amp;" - "&amp;Measures!D356)</f>
        <v xml:space="preserve"> - </v>
      </c>
    </row>
    <row r="409" spans="16:17" x14ac:dyDescent="0.25">
      <c r="P409" t="str">
        <f>CONCATENATE(ROW(P409)-2," - ",Components!B404)</f>
        <v xml:space="preserve">407 - </v>
      </c>
      <c r="Q409" t="str">
        <f>CONCATENATE(Measures!B357&amp;" - "&amp;Measures!D357)</f>
        <v xml:space="preserve"> - </v>
      </c>
    </row>
    <row r="410" spans="16:17" x14ac:dyDescent="0.25">
      <c r="P410" t="str">
        <f>CONCATENATE(ROW(P410)-2," - ",Components!B405)</f>
        <v xml:space="preserve">408 - </v>
      </c>
      <c r="Q410" t="str">
        <f>CONCATENATE(Measures!B358&amp;" - "&amp;Measures!D358)</f>
        <v xml:space="preserve"> - </v>
      </c>
    </row>
    <row r="411" spans="16:17" x14ac:dyDescent="0.25">
      <c r="P411" t="str">
        <f>CONCATENATE(ROW(P411)-2," - ",Components!B406)</f>
        <v xml:space="preserve">409 - </v>
      </c>
      <c r="Q411" t="str">
        <f>CONCATENATE(Measures!B359&amp;" - "&amp;Measures!D359)</f>
        <v xml:space="preserve"> - </v>
      </c>
    </row>
    <row r="412" spans="16:17" x14ac:dyDescent="0.25">
      <c r="P412" t="str">
        <f>CONCATENATE(ROW(P412)-2," - ",Components!B407)</f>
        <v xml:space="preserve">410 - </v>
      </c>
      <c r="Q412" t="str">
        <f>CONCATENATE(Measures!B360&amp;" - "&amp;Measures!D360)</f>
        <v xml:space="preserve"> - </v>
      </c>
    </row>
    <row r="413" spans="16:17" x14ac:dyDescent="0.25">
      <c r="P413" t="str">
        <f>CONCATENATE(ROW(P413)-2," - ",Components!B408)</f>
        <v xml:space="preserve">411 - </v>
      </c>
      <c r="Q413" t="str">
        <f>CONCATENATE(Measures!B361&amp;" - "&amp;Measures!D361)</f>
        <v xml:space="preserve"> - </v>
      </c>
    </row>
    <row r="414" spans="16:17" x14ac:dyDescent="0.25">
      <c r="P414" t="str">
        <f>CONCATENATE(ROW(P414)-2," - ",Components!B409)</f>
        <v xml:space="preserve">412 - </v>
      </c>
      <c r="Q414" t="str">
        <f>CONCATENATE(Measures!B362&amp;" - "&amp;Measures!D362)</f>
        <v xml:space="preserve"> - </v>
      </c>
    </row>
    <row r="415" spans="16:17" x14ac:dyDescent="0.25">
      <c r="P415" t="str">
        <f>CONCATENATE(ROW(P415)-2," - ",Components!B410)</f>
        <v xml:space="preserve">413 - </v>
      </c>
      <c r="Q415" t="str">
        <f>CONCATENATE(Measures!B363&amp;" - "&amp;Measures!D363)</f>
        <v xml:space="preserve"> - </v>
      </c>
    </row>
    <row r="416" spans="16:17" x14ac:dyDescent="0.25">
      <c r="P416" t="str">
        <f>CONCATENATE(ROW(P416)-2," - ",Components!B411)</f>
        <v xml:space="preserve">414 - </v>
      </c>
      <c r="Q416" t="str">
        <f>CONCATENATE(Measures!B364&amp;" - "&amp;Measures!D364)</f>
        <v xml:space="preserve"> - </v>
      </c>
    </row>
    <row r="417" spans="16:17" x14ac:dyDescent="0.25">
      <c r="P417" t="str">
        <f>CONCATENATE(ROW(P417)-2," - ",Components!B412)</f>
        <v xml:space="preserve">415 - </v>
      </c>
      <c r="Q417" t="str">
        <f>CONCATENATE(Measures!B365&amp;" - "&amp;Measures!D365)</f>
        <v xml:space="preserve"> - </v>
      </c>
    </row>
    <row r="418" spans="16:17" x14ac:dyDescent="0.25">
      <c r="P418" t="str">
        <f>CONCATENATE(ROW(P418)-2," - ",Components!B413)</f>
        <v xml:space="preserve">416 - </v>
      </c>
      <c r="Q418" t="str">
        <f>CONCATENATE(Measures!B366&amp;" - "&amp;Measures!D366)</f>
        <v xml:space="preserve"> - </v>
      </c>
    </row>
    <row r="419" spans="16:17" x14ac:dyDescent="0.25">
      <c r="P419" t="str">
        <f>CONCATENATE(ROW(P419)-2," - ",Components!B414)</f>
        <v xml:space="preserve">417 - </v>
      </c>
      <c r="Q419" t="str">
        <f>CONCATENATE(Measures!B367&amp;" - "&amp;Measures!D367)</f>
        <v xml:space="preserve"> - </v>
      </c>
    </row>
    <row r="420" spans="16:17" x14ac:dyDescent="0.25">
      <c r="P420" t="str">
        <f>CONCATENATE(ROW(P420)-2," - ",Components!B415)</f>
        <v xml:space="preserve">418 - </v>
      </c>
      <c r="Q420" t="str">
        <f>CONCATENATE(Measures!B368&amp;" - "&amp;Measures!D368)</f>
        <v xml:space="preserve"> - </v>
      </c>
    </row>
    <row r="421" spans="16:17" x14ac:dyDescent="0.25">
      <c r="P421" t="str">
        <f>CONCATENATE(ROW(P421)-2," - ",Components!B416)</f>
        <v xml:space="preserve">419 - </v>
      </c>
      <c r="Q421" t="str">
        <f>CONCATENATE(Measures!B369&amp;" - "&amp;Measures!D369)</f>
        <v xml:space="preserve"> - </v>
      </c>
    </row>
    <row r="422" spans="16:17" x14ac:dyDescent="0.25">
      <c r="P422" t="str">
        <f>CONCATENATE(ROW(P422)-2," - ",Components!B417)</f>
        <v xml:space="preserve">420 - </v>
      </c>
      <c r="Q422" t="str">
        <f>CONCATENATE(Measures!B370&amp;" - "&amp;Measures!D370)</f>
        <v xml:space="preserve"> - </v>
      </c>
    </row>
    <row r="423" spans="16:17" x14ac:dyDescent="0.25">
      <c r="P423" t="str">
        <f>CONCATENATE(ROW(P423)-2," - ",Components!B418)</f>
        <v xml:space="preserve">421 - </v>
      </c>
      <c r="Q423" t="str">
        <f>CONCATENATE(Measures!B371&amp;" - "&amp;Measures!D371)</f>
        <v xml:space="preserve"> - </v>
      </c>
    </row>
    <row r="424" spans="16:17" x14ac:dyDescent="0.25">
      <c r="P424" t="str">
        <f>CONCATENATE(ROW(P424)-2," - ",Components!B419)</f>
        <v xml:space="preserve">422 - </v>
      </c>
      <c r="Q424" t="str">
        <f>CONCATENATE(Measures!B372&amp;" - "&amp;Measures!D372)</f>
        <v xml:space="preserve"> - </v>
      </c>
    </row>
    <row r="425" spans="16:17" x14ac:dyDescent="0.25">
      <c r="P425" t="str">
        <f>CONCATENATE(ROW(P425)-2," - ",Components!B420)</f>
        <v xml:space="preserve">423 - </v>
      </c>
      <c r="Q425" t="str">
        <f>CONCATENATE(Measures!B373&amp;" - "&amp;Measures!D373)</f>
        <v xml:space="preserve"> - </v>
      </c>
    </row>
    <row r="426" spans="16:17" x14ac:dyDescent="0.25">
      <c r="P426" t="str">
        <f>CONCATENATE(ROW(P426)-2," - ",Components!B421)</f>
        <v xml:space="preserve">424 - </v>
      </c>
      <c r="Q426" t="str">
        <f>CONCATENATE(Measures!B374&amp;" - "&amp;Measures!D374)</f>
        <v xml:space="preserve"> - </v>
      </c>
    </row>
    <row r="427" spans="16:17" x14ac:dyDescent="0.25">
      <c r="P427" t="str">
        <f>CONCATENATE(ROW(P427)-2," - ",Components!B422)</f>
        <v xml:space="preserve">425 - </v>
      </c>
      <c r="Q427" t="str">
        <f>CONCATENATE(Measures!B375&amp;" - "&amp;Measures!D375)</f>
        <v xml:space="preserve"> - </v>
      </c>
    </row>
    <row r="428" spans="16:17" x14ac:dyDescent="0.25">
      <c r="P428" t="str">
        <f>CONCATENATE(ROW(P428)-2," - ",Components!B423)</f>
        <v xml:space="preserve">426 - </v>
      </c>
      <c r="Q428" t="str">
        <f>CONCATENATE(Measures!B376&amp;" - "&amp;Measures!D376)</f>
        <v xml:space="preserve"> - </v>
      </c>
    </row>
    <row r="429" spans="16:17" x14ac:dyDescent="0.25">
      <c r="P429" t="str">
        <f>CONCATENATE(ROW(P429)-2," - ",Components!B424)</f>
        <v xml:space="preserve">427 - </v>
      </c>
      <c r="Q429" t="str">
        <f>CONCATENATE(Measures!B377&amp;" - "&amp;Measures!D377)</f>
        <v xml:space="preserve"> - </v>
      </c>
    </row>
    <row r="430" spans="16:17" x14ac:dyDescent="0.25">
      <c r="P430" t="str">
        <f>CONCATENATE(ROW(P430)-2," - ",Components!B425)</f>
        <v xml:space="preserve">428 - </v>
      </c>
      <c r="Q430" t="str">
        <f>CONCATENATE(Measures!B378&amp;" - "&amp;Measures!D378)</f>
        <v xml:space="preserve"> - </v>
      </c>
    </row>
    <row r="431" spans="16:17" x14ac:dyDescent="0.25">
      <c r="P431" t="str">
        <f>CONCATENATE(ROW(P431)-2," - ",Components!B426)</f>
        <v xml:space="preserve">429 - </v>
      </c>
      <c r="Q431" t="str">
        <f>CONCATENATE(Measures!B379&amp;" - "&amp;Measures!D379)</f>
        <v xml:space="preserve"> - </v>
      </c>
    </row>
    <row r="432" spans="16:17" x14ac:dyDescent="0.25">
      <c r="P432" t="str">
        <f>CONCATENATE(ROW(P432)-2," - ",Components!B427)</f>
        <v xml:space="preserve">430 - </v>
      </c>
      <c r="Q432" t="str">
        <f>CONCATENATE(Measures!B380&amp;" - "&amp;Measures!D380)</f>
        <v xml:space="preserve"> - </v>
      </c>
    </row>
    <row r="433" spans="16:17" x14ac:dyDescent="0.25">
      <c r="P433" t="str">
        <f>CONCATENATE(ROW(P433)-2," - ",Components!B428)</f>
        <v xml:space="preserve">431 - </v>
      </c>
      <c r="Q433" t="str">
        <f>CONCATENATE(Measures!B381&amp;" - "&amp;Measures!D381)</f>
        <v xml:space="preserve"> - </v>
      </c>
    </row>
    <row r="434" spans="16:17" x14ac:dyDescent="0.25">
      <c r="P434" t="str">
        <f>CONCATENATE(ROW(P434)-2," - ",Components!B429)</f>
        <v xml:space="preserve">432 - </v>
      </c>
      <c r="Q434" t="str">
        <f>CONCATENATE(Measures!B382&amp;" - "&amp;Measures!D382)</f>
        <v xml:space="preserve"> - </v>
      </c>
    </row>
    <row r="435" spans="16:17" x14ac:dyDescent="0.25">
      <c r="P435" t="str">
        <f>CONCATENATE(ROW(P435)-2," - ",Components!B430)</f>
        <v xml:space="preserve">433 - </v>
      </c>
      <c r="Q435" t="str">
        <f>CONCATENATE(Measures!B383&amp;" - "&amp;Measures!D383)</f>
        <v xml:space="preserve"> - </v>
      </c>
    </row>
    <row r="436" spans="16:17" x14ac:dyDescent="0.25">
      <c r="P436" t="str">
        <f>CONCATENATE(ROW(P436)-2," - ",Components!B431)</f>
        <v xml:space="preserve">434 - </v>
      </c>
      <c r="Q436" t="str">
        <f>CONCATENATE(Measures!B384&amp;" - "&amp;Measures!D384)</f>
        <v xml:space="preserve"> - </v>
      </c>
    </row>
    <row r="437" spans="16:17" x14ac:dyDescent="0.25">
      <c r="P437" t="str">
        <f>CONCATENATE(ROW(P437)-2," - ",Components!B432)</f>
        <v xml:space="preserve">435 - </v>
      </c>
      <c r="Q437" t="str">
        <f>CONCATENATE(Measures!B385&amp;" - "&amp;Measures!D385)</f>
        <v xml:space="preserve"> - </v>
      </c>
    </row>
    <row r="438" spans="16:17" x14ac:dyDescent="0.25">
      <c r="P438" t="str">
        <f>CONCATENATE(ROW(P438)-2," - ",Components!B433)</f>
        <v xml:space="preserve">436 - </v>
      </c>
      <c r="Q438" t="str">
        <f>CONCATENATE(Measures!B386&amp;" - "&amp;Measures!D386)</f>
        <v xml:space="preserve"> - </v>
      </c>
    </row>
    <row r="439" spans="16:17" x14ac:dyDescent="0.25">
      <c r="P439" t="str">
        <f>CONCATENATE(ROW(P439)-2," - ",Components!B434)</f>
        <v xml:space="preserve">437 - </v>
      </c>
      <c r="Q439" t="str">
        <f>CONCATENATE(Measures!B387&amp;" - "&amp;Measures!D387)</f>
        <v xml:space="preserve"> - </v>
      </c>
    </row>
    <row r="440" spans="16:17" x14ac:dyDescent="0.25">
      <c r="P440" t="str">
        <f>CONCATENATE(ROW(P440)-2," - ",Components!B435)</f>
        <v xml:space="preserve">438 - </v>
      </c>
      <c r="Q440" t="str">
        <f>CONCATENATE(Measures!B388&amp;" - "&amp;Measures!D388)</f>
        <v xml:space="preserve"> - </v>
      </c>
    </row>
    <row r="441" spans="16:17" x14ac:dyDescent="0.25">
      <c r="P441" t="str">
        <f>CONCATENATE(ROW(P441)-2," - ",Components!B436)</f>
        <v xml:space="preserve">439 - </v>
      </c>
      <c r="Q441" t="str">
        <f>CONCATENATE(Measures!B389&amp;" - "&amp;Measures!D389)</f>
        <v xml:space="preserve"> - </v>
      </c>
    </row>
    <row r="442" spans="16:17" x14ac:dyDescent="0.25">
      <c r="P442" t="str">
        <f>CONCATENATE(ROW(P442)-2," - ",Components!B437)</f>
        <v xml:space="preserve">440 - </v>
      </c>
      <c r="Q442" t="str">
        <f>CONCATENATE(Measures!B390&amp;" - "&amp;Measures!D390)</f>
        <v xml:space="preserve"> - </v>
      </c>
    </row>
    <row r="443" spans="16:17" x14ac:dyDescent="0.25">
      <c r="P443" t="str">
        <f>CONCATENATE(ROW(P443)-2," - ",Components!B438)</f>
        <v xml:space="preserve">441 - </v>
      </c>
      <c r="Q443" t="str">
        <f>CONCATENATE(Measures!B391&amp;" - "&amp;Measures!D391)</f>
        <v xml:space="preserve"> - </v>
      </c>
    </row>
    <row r="444" spans="16:17" x14ac:dyDescent="0.25">
      <c r="P444" t="str">
        <f>CONCATENATE(ROW(P444)-2," - ",Components!B439)</f>
        <v xml:space="preserve">442 - </v>
      </c>
      <c r="Q444" t="str">
        <f>CONCATENATE(Measures!B392&amp;" - "&amp;Measures!D392)</f>
        <v xml:space="preserve"> - </v>
      </c>
    </row>
    <row r="445" spans="16:17" x14ac:dyDescent="0.25">
      <c r="P445" t="str">
        <f>CONCATENATE(ROW(P445)-2," - ",Components!B440)</f>
        <v xml:space="preserve">443 - </v>
      </c>
      <c r="Q445" t="str">
        <f>CONCATENATE(Measures!B393&amp;" - "&amp;Measures!D393)</f>
        <v xml:space="preserve"> - </v>
      </c>
    </row>
    <row r="446" spans="16:17" x14ac:dyDescent="0.25">
      <c r="P446" t="str">
        <f>CONCATENATE(ROW(P446)-2," - ",Components!B441)</f>
        <v xml:space="preserve">444 - </v>
      </c>
      <c r="Q446" t="str">
        <f>CONCATENATE(Measures!B394&amp;" - "&amp;Measures!D394)</f>
        <v xml:space="preserve"> - </v>
      </c>
    </row>
    <row r="447" spans="16:17" x14ac:dyDescent="0.25">
      <c r="P447" t="str">
        <f>CONCATENATE(ROW(P447)-2," - ",Components!B442)</f>
        <v xml:space="preserve">445 - </v>
      </c>
      <c r="Q447" t="str">
        <f>CONCATENATE(Measures!B395&amp;" - "&amp;Measures!D395)</f>
        <v xml:space="preserve"> - </v>
      </c>
    </row>
    <row r="448" spans="16:17" x14ac:dyDescent="0.25">
      <c r="P448" t="str">
        <f>CONCATENATE(ROW(P448)-2," - ",Components!B443)</f>
        <v xml:space="preserve">446 - </v>
      </c>
      <c r="Q448" t="str">
        <f>CONCATENATE(Measures!B396&amp;" - "&amp;Measures!D396)</f>
        <v xml:space="preserve"> - </v>
      </c>
    </row>
    <row r="449" spans="16:17" x14ac:dyDescent="0.25">
      <c r="P449" t="str">
        <f>CONCATENATE(ROW(P449)-2," - ",Components!B444)</f>
        <v xml:space="preserve">447 - </v>
      </c>
      <c r="Q449" t="str">
        <f>CONCATENATE(Measures!B397&amp;" - "&amp;Measures!D397)</f>
        <v xml:space="preserve"> - </v>
      </c>
    </row>
    <row r="450" spans="16:17" x14ac:dyDescent="0.25">
      <c r="P450" t="str">
        <f>CONCATENATE(ROW(P450)-2," - ",Components!B445)</f>
        <v xml:space="preserve">448 - </v>
      </c>
      <c r="Q450" t="str">
        <f>CONCATENATE(Measures!B398&amp;" - "&amp;Measures!D398)</f>
        <v xml:space="preserve"> - </v>
      </c>
    </row>
    <row r="451" spans="16:17" x14ac:dyDescent="0.25">
      <c r="P451" t="str">
        <f>CONCATENATE(ROW(P451)-2," - ",Components!B446)</f>
        <v xml:space="preserve">449 - </v>
      </c>
      <c r="Q451" t="str">
        <f>CONCATENATE(Measures!B399&amp;" - "&amp;Measures!D399)</f>
        <v xml:space="preserve"> - </v>
      </c>
    </row>
    <row r="452" spans="16:17" x14ac:dyDescent="0.25">
      <c r="P452" t="str">
        <f>CONCATENATE(ROW(P452)-2," - ",Components!B447)</f>
        <v xml:space="preserve">450 - </v>
      </c>
      <c r="Q452" t="str">
        <f>CONCATENATE(Measures!B400&amp;" - "&amp;Measures!D400)</f>
        <v xml:space="preserve"> - </v>
      </c>
    </row>
    <row r="453" spans="16:17" x14ac:dyDescent="0.25">
      <c r="P453" t="str">
        <f>CONCATENATE(ROW(P453)-2," - ",Components!B448)</f>
        <v xml:space="preserve">451 - </v>
      </c>
      <c r="Q453" t="str">
        <f>CONCATENATE(Measures!B401&amp;" - "&amp;Measures!D401)</f>
        <v xml:space="preserve"> - </v>
      </c>
    </row>
    <row r="454" spans="16:17" x14ac:dyDescent="0.25">
      <c r="P454" t="str">
        <f>CONCATENATE(ROW(P454)-2," - ",Components!B449)</f>
        <v xml:space="preserve">452 - </v>
      </c>
      <c r="Q454" t="str">
        <f>CONCATENATE(Measures!B402&amp;" - "&amp;Measures!D402)</f>
        <v xml:space="preserve"> - </v>
      </c>
    </row>
    <row r="455" spans="16:17" x14ac:dyDescent="0.25">
      <c r="P455" t="str">
        <f>CONCATENATE(ROW(P455)-2," - ",Components!B450)</f>
        <v xml:space="preserve">453 - </v>
      </c>
      <c r="Q455" t="str">
        <f>CONCATENATE(Measures!B403&amp;" - "&amp;Measures!D403)</f>
        <v xml:space="preserve"> - </v>
      </c>
    </row>
    <row r="456" spans="16:17" x14ac:dyDescent="0.25">
      <c r="P456" t="str">
        <f>CONCATENATE(ROW(P456)-2," - ",Components!B451)</f>
        <v xml:space="preserve">454 - </v>
      </c>
      <c r="Q456" t="str">
        <f>CONCATENATE(Measures!B404&amp;" - "&amp;Measures!D404)</f>
        <v xml:space="preserve"> - </v>
      </c>
    </row>
    <row r="457" spans="16:17" x14ac:dyDescent="0.25">
      <c r="P457" t="str">
        <f>CONCATENATE(ROW(P457)-2," - ",Components!B452)</f>
        <v xml:space="preserve">455 - </v>
      </c>
      <c r="Q457" t="str">
        <f>CONCATENATE(Measures!B405&amp;" - "&amp;Measures!D405)</f>
        <v xml:space="preserve"> - </v>
      </c>
    </row>
    <row r="458" spans="16:17" x14ac:dyDescent="0.25">
      <c r="P458" t="str">
        <f>CONCATENATE(ROW(P458)-2," - ",Components!B453)</f>
        <v xml:space="preserve">456 - </v>
      </c>
      <c r="Q458" t="str">
        <f>CONCATENATE(Measures!B406&amp;" - "&amp;Measures!D406)</f>
        <v xml:space="preserve"> - </v>
      </c>
    </row>
    <row r="459" spans="16:17" x14ac:dyDescent="0.25">
      <c r="P459" t="str">
        <f>CONCATENATE(ROW(P459)-2," - ",Components!B454)</f>
        <v xml:space="preserve">457 - </v>
      </c>
      <c r="Q459" t="str">
        <f>CONCATENATE(Measures!B407&amp;" - "&amp;Measures!D407)</f>
        <v xml:space="preserve"> - </v>
      </c>
    </row>
    <row r="460" spans="16:17" x14ac:dyDescent="0.25">
      <c r="P460" t="str">
        <f>CONCATENATE(ROW(P460)-2," - ",Components!B455)</f>
        <v xml:space="preserve">458 - </v>
      </c>
      <c r="Q460" t="str">
        <f>CONCATENATE(Measures!B408&amp;" - "&amp;Measures!D408)</f>
        <v xml:space="preserve"> - </v>
      </c>
    </row>
    <row r="461" spans="16:17" x14ac:dyDescent="0.25">
      <c r="P461" t="str">
        <f>CONCATENATE(ROW(P461)-2," - ",Components!B456)</f>
        <v xml:space="preserve">459 - </v>
      </c>
      <c r="Q461" t="str">
        <f>CONCATENATE(Measures!B409&amp;" - "&amp;Measures!D409)</f>
        <v xml:space="preserve"> - </v>
      </c>
    </row>
    <row r="462" spans="16:17" x14ac:dyDescent="0.25">
      <c r="P462" t="str">
        <f>CONCATENATE(ROW(P462)-2," - ",Components!B457)</f>
        <v xml:space="preserve">460 - </v>
      </c>
      <c r="Q462" t="str">
        <f>CONCATENATE(Measures!B410&amp;" - "&amp;Measures!D410)</f>
        <v xml:space="preserve"> - </v>
      </c>
    </row>
    <row r="463" spans="16:17" x14ac:dyDescent="0.25">
      <c r="P463" t="str">
        <f>CONCATENATE(ROW(P463)-2," - ",Components!B458)</f>
        <v xml:space="preserve">461 - </v>
      </c>
      <c r="Q463" t="str">
        <f>CONCATENATE(Measures!B411&amp;" - "&amp;Measures!D411)</f>
        <v xml:space="preserve"> - </v>
      </c>
    </row>
    <row r="464" spans="16:17" x14ac:dyDescent="0.25">
      <c r="P464" t="str">
        <f>CONCATENATE(ROW(P464)-2," - ",Components!B459)</f>
        <v xml:space="preserve">462 - </v>
      </c>
      <c r="Q464" t="str">
        <f>CONCATENATE(Measures!B412&amp;" - "&amp;Measures!D412)</f>
        <v xml:space="preserve"> - </v>
      </c>
    </row>
    <row r="465" spans="16:17" x14ac:dyDescent="0.25">
      <c r="P465" t="str">
        <f>CONCATENATE(ROW(P465)-2," - ",Components!B460)</f>
        <v xml:space="preserve">463 - </v>
      </c>
      <c r="Q465" t="str">
        <f>CONCATENATE(Measures!B413&amp;" - "&amp;Measures!D413)</f>
        <v xml:space="preserve"> - </v>
      </c>
    </row>
    <row r="466" spans="16:17" x14ac:dyDescent="0.25">
      <c r="P466" t="str">
        <f>CONCATENATE(ROW(P466)-2," - ",Components!B461)</f>
        <v xml:space="preserve">464 - </v>
      </c>
      <c r="Q466" t="str">
        <f>CONCATENATE(Measures!B414&amp;" - "&amp;Measures!D414)</f>
        <v xml:space="preserve"> - </v>
      </c>
    </row>
    <row r="467" spans="16:17" x14ac:dyDescent="0.25">
      <c r="P467" t="str">
        <f>CONCATENATE(ROW(P467)-2," - ",Components!B462)</f>
        <v xml:space="preserve">465 - </v>
      </c>
      <c r="Q467" t="str">
        <f>CONCATENATE(Measures!B415&amp;" - "&amp;Measures!D415)</f>
        <v xml:space="preserve"> - </v>
      </c>
    </row>
    <row r="468" spans="16:17" x14ac:dyDescent="0.25">
      <c r="P468" t="str">
        <f>CONCATENATE(ROW(P468)-2," - ",Components!B463)</f>
        <v xml:space="preserve">466 - </v>
      </c>
      <c r="Q468" t="str">
        <f>CONCATENATE(Measures!B416&amp;" - "&amp;Measures!D416)</f>
        <v xml:space="preserve"> - </v>
      </c>
    </row>
    <row r="469" spans="16:17" x14ac:dyDescent="0.25">
      <c r="P469" t="str">
        <f>CONCATENATE(ROW(P469)-2," - ",Components!B464)</f>
        <v xml:space="preserve">467 - </v>
      </c>
      <c r="Q469" t="str">
        <f>CONCATENATE(Measures!B417&amp;" - "&amp;Measures!D417)</f>
        <v xml:space="preserve"> - </v>
      </c>
    </row>
    <row r="470" spans="16:17" x14ac:dyDescent="0.25">
      <c r="P470" t="str">
        <f>CONCATENATE(ROW(P470)-2," - ",Components!B465)</f>
        <v xml:space="preserve">468 - </v>
      </c>
      <c r="Q470" t="str">
        <f>CONCATENATE(Measures!B418&amp;" - "&amp;Measures!D418)</f>
        <v xml:space="preserve"> - </v>
      </c>
    </row>
    <row r="471" spans="16:17" x14ac:dyDescent="0.25">
      <c r="P471" t="str">
        <f>CONCATENATE(ROW(P471)-2," - ",Components!B466)</f>
        <v xml:space="preserve">469 - </v>
      </c>
      <c r="Q471" t="str">
        <f>CONCATENATE(Measures!B419&amp;" - "&amp;Measures!D419)</f>
        <v xml:space="preserve"> - </v>
      </c>
    </row>
    <row r="472" spans="16:17" x14ac:dyDescent="0.25">
      <c r="P472" t="str">
        <f>CONCATENATE(ROW(P472)-2," - ",Components!B467)</f>
        <v xml:space="preserve">470 - </v>
      </c>
      <c r="Q472" t="str">
        <f>CONCATENATE(Measures!B420&amp;" - "&amp;Measures!D420)</f>
        <v xml:space="preserve"> - </v>
      </c>
    </row>
    <row r="473" spans="16:17" x14ac:dyDescent="0.25">
      <c r="P473" t="str">
        <f>CONCATENATE(ROW(P473)-2," - ",Components!B468)</f>
        <v xml:space="preserve">471 - </v>
      </c>
      <c r="Q473" t="str">
        <f>CONCATENATE(Measures!B421&amp;" - "&amp;Measures!D421)</f>
        <v xml:space="preserve"> - </v>
      </c>
    </row>
    <row r="474" spans="16:17" x14ac:dyDescent="0.25">
      <c r="P474" t="str">
        <f>CONCATENATE(ROW(P474)-2," - ",Components!B469)</f>
        <v xml:space="preserve">472 - </v>
      </c>
      <c r="Q474" t="str">
        <f>CONCATENATE(Measures!B422&amp;" - "&amp;Measures!D422)</f>
        <v xml:space="preserve"> - </v>
      </c>
    </row>
    <row r="475" spans="16:17" x14ac:dyDescent="0.25">
      <c r="P475" t="str">
        <f>CONCATENATE(ROW(P475)-2," - ",Components!B470)</f>
        <v xml:space="preserve">473 - </v>
      </c>
      <c r="Q475" t="str">
        <f>CONCATENATE(Measures!B423&amp;" - "&amp;Measures!D423)</f>
        <v xml:space="preserve"> - </v>
      </c>
    </row>
    <row r="476" spans="16:17" x14ac:dyDescent="0.25">
      <c r="P476" t="str">
        <f>CONCATENATE(ROW(P476)-2," - ",Components!B471)</f>
        <v xml:space="preserve">474 - </v>
      </c>
      <c r="Q476" t="str">
        <f>CONCATENATE(Measures!B424&amp;" - "&amp;Measures!D424)</f>
        <v xml:space="preserve"> - </v>
      </c>
    </row>
    <row r="477" spans="16:17" x14ac:dyDescent="0.25">
      <c r="P477" t="str">
        <f>CONCATENATE(ROW(P477)-2," - ",Components!B472)</f>
        <v xml:space="preserve">475 - </v>
      </c>
      <c r="Q477" t="str">
        <f>CONCATENATE(Measures!B425&amp;" - "&amp;Measures!D425)</f>
        <v xml:space="preserve"> - </v>
      </c>
    </row>
    <row r="478" spans="16:17" x14ac:dyDescent="0.25">
      <c r="P478" t="str">
        <f>CONCATENATE(ROW(P478)-2," - ",Components!B473)</f>
        <v xml:space="preserve">476 - </v>
      </c>
      <c r="Q478" t="str">
        <f>CONCATENATE(Measures!B426&amp;" - "&amp;Measures!D426)</f>
        <v xml:space="preserve"> - </v>
      </c>
    </row>
    <row r="479" spans="16:17" x14ac:dyDescent="0.25">
      <c r="P479" t="str">
        <f>CONCATENATE(ROW(P479)-2," - ",Components!B474)</f>
        <v xml:space="preserve">477 - </v>
      </c>
      <c r="Q479" t="str">
        <f>CONCATENATE(Measures!B427&amp;" - "&amp;Measures!D427)</f>
        <v xml:space="preserve"> - </v>
      </c>
    </row>
    <row r="480" spans="16:17" x14ac:dyDescent="0.25">
      <c r="P480" t="str">
        <f>CONCATENATE(ROW(P480)-2," - ",Components!B475)</f>
        <v xml:space="preserve">478 - </v>
      </c>
      <c r="Q480" t="str">
        <f>CONCATENATE(Measures!B428&amp;" - "&amp;Measures!D428)</f>
        <v xml:space="preserve"> - </v>
      </c>
    </row>
    <row r="481" spans="16:17" x14ac:dyDescent="0.25">
      <c r="P481" t="str">
        <f>CONCATENATE(ROW(P481)-2," - ",Components!B476)</f>
        <v xml:space="preserve">479 - </v>
      </c>
      <c r="Q481" t="str">
        <f>CONCATENATE(Measures!B429&amp;" - "&amp;Measures!D429)</f>
        <v xml:space="preserve"> - </v>
      </c>
    </row>
    <row r="482" spans="16:17" x14ac:dyDescent="0.25">
      <c r="P482" t="str">
        <f>CONCATENATE(ROW(P482)-2," - ",Components!B477)</f>
        <v xml:space="preserve">480 - </v>
      </c>
      <c r="Q482" t="str">
        <f>CONCATENATE(Measures!B430&amp;" - "&amp;Measures!D430)</f>
        <v xml:space="preserve"> - </v>
      </c>
    </row>
    <row r="483" spans="16:17" x14ac:dyDescent="0.25">
      <c r="P483" t="str">
        <f>CONCATENATE(ROW(P483)-2," - ",Components!B478)</f>
        <v xml:space="preserve">481 - </v>
      </c>
      <c r="Q483" t="str">
        <f>CONCATENATE(Measures!B431&amp;" - "&amp;Measures!D431)</f>
        <v xml:space="preserve"> - </v>
      </c>
    </row>
    <row r="484" spans="16:17" x14ac:dyDescent="0.25">
      <c r="P484" t="str">
        <f>CONCATENATE(ROW(P484)-2," - ",Components!B479)</f>
        <v xml:space="preserve">482 - </v>
      </c>
      <c r="Q484" t="str">
        <f>CONCATENATE(Measures!B432&amp;" - "&amp;Measures!D432)</f>
        <v xml:space="preserve"> - </v>
      </c>
    </row>
    <row r="485" spans="16:17" x14ac:dyDescent="0.25">
      <c r="P485" t="str">
        <f>CONCATENATE(ROW(P485)-2," - ",Components!B480)</f>
        <v xml:space="preserve">483 - </v>
      </c>
      <c r="Q485" t="str">
        <f>CONCATENATE(Measures!B433&amp;" - "&amp;Measures!D433)</f>
        <v xml:space="preserve"> - </v>
      </c>
    </row>
    <row r="486" spans="16:17" x14ac:dyDescent="0.25">
      <c r="P486" t="str">
        <f>CONCATENATE(ROW(P486)-2," - ",Components!B481)</f>
        <v xml:space="preserve">484 - </v>
      </c>
      <c r="Q486" t="str">
        <f>CONCATENATE(Measures!B434&amp;" - "&amp;Measures!D434)</f>
        <v xml:space="preserve"> - </v>
      </c>
    </row>
    <row r="487" spans="16:17" x14ac:dyDescent="0.25">
      <c r="P487" t="str">
        <f>CONCATENATE(ROW(P487)-2," - ",Components!B482)</f>
        <v xml:space="preserve">485 - </v>
      </c>
      <c r="Q487" t="str">
        <f>CONCATENATE(Measures!B435&amp;" - "&amp;Measures!D435)</f>
        <v xml:space="preserve"> - </v>
      </c>
    </row>
    <row r="488" spans="16:17" x14ac:dyDescent="0.25">
      <c r="P488" t="str">
        <f>CONCATENATE(ROW(P488)-2," - ",Components!B483)</f>
        <v xml:space="preserve">486 - </v>
      </c>
      <c r="Q488" t="str">
        <f>CONCATENATE(Measures!B436&amp;" - "&amp;Measures!D436)</f>
        <v xml:space="preserve"> - </v>
      </c>
    </row>
    <row r="489" spans="16:17" x14ac:dyDescent="0.25">
      <c r="P489" t="str">
        <f>CONCATENATE(ROW(P489)-2," - ",Components!B484)</f>
        <v xml:space="preserve">487 - </v>
      </c>
      <c r="Q489" t="str">
        <f>CONCATENATE(Measures!B437&amp;" - "&amp;Measures!D437)</f>
        <v xml:space="preserve"> - </v>
      </c>
    </row>
    <row r="490" spans="16:17" x14ac:dyDescent="0.25">
      <c r="P490" t="str">
        <f>CONCATENATE(ROW(P490)-2," - ",Components!B485)</f>
        <v xml:space="preserve">488 - </v>
      </c>
      <c r="Q490" t="str">
        <f>CONCATENATE(Measures!B438&amp;" - "&amp;Measures!D438)</f>
        <v xml:space="preserve"> - </v>
      </c>
    </row>
    <row r="491" spans="16:17" x14ac:dyDescent="0.25">
      <c r="P491" t="str">
        <f>CONCATENATE(ROW(P491)-2," - ",Components!B486)</f>
        <v xml:space="preserve">489 - </v>
      </c>
      <c r="Q491" t="str">
        <f>CONCATENATE(Measures!B439&amp;" - "&amp;Measures!D439)</f>
        <v xml:space="preserve"> - </v>
      </c>
    </row>
    <row r="492" spans="16:17" x14ac:dyDescent="0.25">
      <c r="P492" t="str">
        <f>CONCATENATE(ROW(P492)-2," - ",Components!B487)</f>
        <v xml:space="preserve">490 - </v>
      </c>
      <c r="Q492" t="str">
        <f>CONCATENATE(Measures!B440&amp;" - "&amp;Measures!D440)</f>
        <v xml:space="preserve"> - </v>
      </c>
    </row>
    <row r="493" spans="16:17" x14ac:dyDescent="0.25">
      <c r="P493" t="str">
        <f>CONCATENATE(ROW(P493)-2," - ",Components!B488)</f>
        <v xml:space="preserve">491 - </v>
      </c>
      <c r="Q493" t="str">
        <f>CONCATENATE(Measures!B441&amp;" - "&amp;Measures!D441)</f>
        <v xml:space="preserve"> - </v>
      </c>
    </row>
    <row r="494" spans="16:17" x14ac:dyDescent="0.25">
      <c r="P494" t="str">
        <f>CONCATENATE(ROW(P494)-2," - ",Components!B489)</f>
        <v xml:space="preserve">492 - </v>
      </c>
      <c r="Q494" t="str">
        <f>CONCATENATE(Measures!B442&amp;" - "&amp;Measures!D442)</f>
        <v xml:space="preserve"> - </v>
      </c>
    </row>
    <row r="495" spans="16:17" x14ac:dyDescent="0.25">
      <c r="P495" t="str">
        <f>CONCATENATE(ROW(P495)-2," - ",Components!B490)</f>
        <v xml:space="preserve">493 - </v>
      </c>
      <c r="Q495" t="str">
        <f>CONCATENATE(Measures!B443&amp;" - "&amp;Measures!D443)</f>
        <v xml:space="preserve"> - </v>
      </c>
    </row>
    <row r="496" spans="16:17" x14ac:dyDescent="0.25">
      <c r="P496" t="str">
        <f>CONCATENATE(ROW(P496)-2," - ",Components!B491)</f>
        <v xml:space="preserve">494 - </v>
      </c>
      <c r="Q496" t="str">
        <f>CONCATENATE(Measures!B444&amp;" - "&amp;Measures!D444)</f>
        <v xml:space="preserve"> - </v>
      </c>
    </row>
    <row r="497" spans="16:17" x14ac:dyDescent="0.25">
      <c r="P497" t="str">
        <f>CONCATENATE(ROW(P497)-2," - ",Components!B492)</f>
        <v xml:space="preserve">495 - </v>
      </c>
      <c r="Q497" t="str">
        <f>CONCATENATE(Measures!B445&amp;" - "&amp;Measures!D445)</f>
        <v xml:space="preserve"> - </v>
      </c>
    </row>
    <row r="498" spans="16:17" x14ac:dyDescent="0.25">
      <c r="P498" t="str">
        <f>CONCATENATE(ROW(P498)-2," - ",Components!B493)</f>
        <v xml:space="preserve">496 - </v>
      </c>
      <c r="Q498" t="str">
        <f>CONCATENATE(Measures!B446&amp;" - "&amp;Measures!D446)</f>
        <v xml:space="preserve"> - </v>
      </c>
    </row>
    <row r="499" spans="16:17" x14ac:dyDescent="0.25">
      <c r="P499" t="str">
        <f>CONCATENATE(ROW(P499)-2," - ",Components!B494)</f>
        <v xml:space="preserve">497 - </v>
      </c>
      <c r="Q499" t="str">
        <f>CONCATENATE(Measures!B447&amp;" - "&amp;Measures!D447)</f>
        <v xml:space="preserve"> - </v>
      </c>
    </row>
    <row r="500" spans="16:17" x14ac:dyDescent="0.25">
      <c r="P500" t="str">
        <f>CONCATENATE(ROW(P500)-2," - ",Components!B495)</f>
        <v xml:space="preserve">498 - </v>
      </c>
      <c r="Q500" t="str">
        <f>CONCATENATE(Measures!B448&amp;" - "&amp;Measures!D448)</f>
        <v xml:space="preserve"> - </v>
      </c>
    </row>
    <row r="501" spans="16:17" x14ac:dyDescent="0.25">
      <c r="P501" t="str">
        <f>CONCATENATE(ROW(P501)-2," - ",Components!B496)</f>
        <v xml:space="preserve">499 - </v>
      </c>
      <c r="Q501" t="str">
        <f>CONCATENATE(Measures!B449&amp;" - "&amp;Measures!D449)</f>
        <v xml:space="preserve"> - </v>
      </c>
    </row>
    <row r="502" spans="16:17" x14ac:dyDescent="0.25">
      <c r="P502" t="str">
        <f>CONCATENATE(ROW(P502)-2," - ",Components!B497)</f>
        <v xml:space="preserve">500 - </v>
      </c>
      <c r="Q502" t="str">
        <f>CONCATENATE(Measures!B450&amp;" - "&amp;Measures!D450)</f>
        <v xml:space="preserve"> - </v>
      </c>
    </row>
    <row r="503" spans="16:17" x14ac:dyDescent="0.25">
      <c r="P503" t="str">
        <f>CONCATENATE(ROW(P503)-2," - ",Components!B498)</f>
        <v xml:space="preserve">501 - </v>
      </c>
      <c r="Q503" t="str">
        <f>CONCATENATE(Measures!B451&amp;" - "&amp;Measures!D451)</f>
        <v xml:space="preserve"> - </v>
      </c>
    </row>
    <row r="504" spans="16:17" x14ac:dyDescent="0.25">
      <c r="P504" t="str">
        <f>CONCATENATE(ROW(P504)-2," - ",Components!B499)</f>
        <v xml:space="preserve">502 - </v>
      </c>
      <c r="Q504" t="str">
        <f>CONCATENATE(Measures!B452&amp;" - "&amp;Measures!D452)</f>
        <v xml:space="preserve"> - </v>
      </c>
    </row>
    <row r="505" spans="16:17" x14ac:dyDescent="0.25">
      <c r="P505" t="str">
        <f>CONCATENATE(ROW(P505)-2," - ",Components!B500)</f>
        <v xml:space="preserve">503 - </v>
      </c>
      <c r="Q505" t="str">
        <f>CONCATENATE(Measures!B453&amp;" - "&amp;Measures!D453)</f>
        <v xml:space="preserve"> - </v>
      </c>
    </row>
    <row r="506" spans="16:17" x14ac:dyDescent="0.25">
      <c r="P506" t="str">
        <f>CONCATENATE(ROW(P506)-2," - ",Components!B501)</f>
        <v xml:space="preserve">504 - </v>
      </c>
      <c r="Q506" t="str">
        <f>CONCATENATE(Measures!B454&amp;" - "&amp;Measures!D454)</f>
        <v xml:space="preserve"> - </v>
      </c>
    </row>
    <row r="507" spans="16:17" x14ac:dyDescent="0.25">
      <c r="P507" t="str">
        <f>CONCATENATE(ROW(P507)-2," - ",Components!B502)</f>
        <v xml:space="preserve">505 - </v>
      </c>
      <c r="Q507" t="str">
        <f>CONCATENATE(Measures!B455&amp;" - "&amp;Measures!D455)</f>
        <v xml:space="preserve"> - </v>
      </c>
    </row>
    <row r="508" spans="16:17" x14ac:dyDescent="0.25">
      <c r="P508" t="str">
        <f>CONCATENATE(ROW(P508)-2," - ",Components!B503)</f>
        <v xml:space="preserve">506 - </v>
      </c>
      <c r="Q508" t="str">
        <f>CONCATENATE(Measures!B456&amp;" - "&amp;Measures!D456)</f>
        <v xml:space="preserve"> - </v>
      </c>
    </row>
    <row r="509" spans="16:17" x14ac:dyDescent="0.25">
      <c r="P509" t="str">
        <f>CONCATENATE(ROW(P509)-2," - ",Components!B504)</f>
        <v xml:space="preserve">507 - </v>
      </c>
      <c r="Q509" t="str">
        <f>CONCATENATE(Measures!B457&amp;" - "&amp;Measures!D457)</f>
        <v xml:space="preserve"> - </v>
      </c>
    </row>
    <row r="510" spans="16:17" x14ac:dyDescent="0.25">
      <c r="P510" t="str">
        <f>CONCATENATE(ROW(P510)-2," - ",Components!B505)</f>
        <v xml:space="preserve">508 - </v>
      </c>
      <c r="Q510" t="str">
        <f>CONCATENATE(Measures!B458&amp;" - "&amp;Measures!D458)</f>
        <v xml:space="preserve"> - </v>
      </c>
    </row>
    <row r="511" spans="16:17" x14ac:dyDescent="0.25">
      <c r="P511" t="str">
        <f>CONCATENATE(ROW(P511)-2," - ",Components!B506)</f>
        <v xml:space="preserve">509 - </v>
      </c>
      <c r="Q511" t="str">
        <f>CONCATENATE(Measures!B459&amp;" - "&amp;Measures!D459)</f>
        <v xml:space="preserve"> - </v>
      </c>
    </row>
    <row r="512" spans="16:17" x14ac:dyDescent="0.25">
      <c r="P512" t="str">
        <f>CONCATENATE(ROW(P512)-2," - ",Components!B507)</f>
        <v xml:space="preserve">510 - </v>
      </c>
      <c r="Q512" t="str">
        <f>CONCATENATE(Measures!B460&amp;" - "&amp;Measures!D460)</f>
        <v xml:space="preserve"> - </v>
      </c>
    </row>
    <row r="513" spans="16:17" x14ac:dyDescent="0.25">
      <c r="P513" t="str">
        <f>CONCATENATE(ROW(P513)-2," - ",Components!B508)</f>
        <v xml:space="preserve">511 - </v>
      </c>
      <c r="Q513" t="str">
        <f>CONCATENATE(Measures!B461&amp;" - "&amp;Measures!D461)</f>
        <v xml:space="preserve"> - </v>
      </c>
    </row>
    <row r="514" spans="16:17" x14ac:dyDescent="0.25">
      <c r="P514" t="str">
        <f>CONCATENATE(ROW(P514)-2," - ",Components!B509)</f>
        <v xml:space="preserve">512 - </v>
      </c>
      <c r="Q514" t="str">
        <f>CONCATENATE(Measures!B462&amp;" - "&amp;Measures!D462)</f>
        <v xml:space="preserve"> - </v>
      </c>
    </row>
    <row r="515" spans="16:17" x14ac:dyDescent="0.25">
      <c r="P515" t="str">
        <f>CONCATENATE(ROW(P515)-2," - ",Components!B510)</f>
        <v xml:space="preserve">513 - </v>
      </c>
      <c r="Q515" t="str">
        <f>CONCATENATE(Measures!B463&amp;" - "&amp;Measures!D463)</f>
        <v xml:space="preserve"> - </v>
      </c>
    </row>
    <row r="516" spans="16:17" x14ac:dyDescent="0.25">
      <c r="P516" t="str">
        <f>CONCATENATE(ROW(P516)-2," - ",Components!B511)</f>
        <v xml:space="preserve">514 - </v>
      </c>
      <c r="Q516" t="str">
        <f>CONCATENATE(Measures!B464&amp;" - "&amp;Measures!D464)</f>
        <v xml:space="preserve"> - </v>
      </c>
    </row>
    <row r="517" spans="16:17" x14ac:dyDescent="0.25">
      <c r="P517" t="str">
        <f>CONCATENATE(ROW(P517)-2," - ",Components!B512)</f>
        <v xml:space="preserve">515 - </v>
      </c>
      <c r="Q517" t="str">
        <f>CONCATENATE(Measures!B465&amp;" - "&amp;Measures!D465)</f>
        <v xml:space="preserve"> - </v>
      </c>
    </row>
    <row r="518" spans="16:17" x14ac:dyDescent="0.25">
      <c r="P518" t="str">
        <f>CONCATENATE(ROW(P518)-2," - ",Components!B513)</f>
        <v xml:space="preserve">516 - </v>
      </c>
      <c r="Q518" t="str">
        <f>CONCATENATE(Measures!B466&amp;" - "&amp;Measures!D466)</f>
        <v xml:space="preserve"> - </v>
      </c>
    </row>
    <row r="519" spans="16:17" x14ac:dyDescent="0.25">
      <c r="P519" t="str">
        <f>CONCATENATE(ROW(P519)-2," - ",Components!B514)</f>
        <v xml:space="preserve">517 - </v>
      </c>
      <c r="Q519" t="str">
        <f>CONCATENATE(Measures!B467&amp;" - "&amp;Measures!D467)</f>
        <v xml:space="preserve"> - </v>
      </c>
    </row>
    <row r="520" spans="16:17" x14ac:dyDescent="0.25">
      <c r="P520" t="str">
        <f>CONCATENATE(ROW(P520)-2," - ",Components!B515)</f>
        <v xml:space="preserve">518 - </v>
      </c>
      <c r="Q520" t="str">
        <f>CONCATENATE(Measures!B468&amp;" - "&amp;Measures!D468)</f>
        <v xml:space="preserve"> - </v>
      </c>
    </row>
    <row r="521" spans="16:17" x14ac:dyDescent="0.25">
      <c r="P521" t="str">
        <f>CONCATENATE(ROW(P521)-2," - ",Components!B516)</f>
        <v xml:space="preserve">519 - </v>
      </c>
      <c r="Q521" t="str">
        <f>CONCATENATE(Measures!B469&amp;" - "&amp;Measures!D469)</f>
        <v xml:space="preserve"> - </v>
      </c>
    </row>
    <row r="522" spans="16:17" x14ac:dyDescent="0.25">
      <c r="P522" t="str">
        <f>CONCATENATE(ROW(P522)-2," - ",Components!B517)</f>
        <v xml:space="preserve">520 - </v>
      </c>
      <c r="Q522" t="str">
        <f>CONCATENATE(Measures!B470&amp;" - "&amp;Measures!D470)</f>
        <v xml:space="preserve"> - </v>
      </c>
    </row>
    <row r="523" spans="16:17" x14ac:dyDescent="0.25">
      <c r="P523" t="str">
        <f>CONCATENATE(ROW(P523)-2," - ",Components!B518)</f>
        <v xml:space="preserve">521 - </v>
      </c>
      <c r="Q523" t="str">
        <f>CONCATENATE(Measures!B471&amp;" - "&amp;Measures!D471)</f>
        <v xml:space="preserve"> - </v>
      </c>
    </row>
    <row r="524" spans="16:17" x14ac:dyDescent="0.25">
      <c r="P524" t="str">
        <f>CONCATENATE(ROW(P524)-2," - ",Components!B519)</f>
        <v xml:space="preserve">522 - </v>
      </c>
      <c r="Q524" t="str">
        <f>CONCATENATE(Measures!B472&amp;" - "&amp;Measures!D472)</f>
        <v xml:space="preserve"> - </v>
      </c>
    </row>
    <row r="525" spans="16:17" x14ac:dyDescent="0.25">
      <c r="P525" t="str">
        <f>CONCATENATE(ROW(P525)-2," - ",Components!B520)</f>
        <v xml:space="preserve">523 - </v>
      </c>
      <c r="Q525" t="str">
        <f>CONCATENATE(Measures!B473&amp;" - "&amp;Measures!D473)</f>
        <v xml:space="preserve"> - </v>
      </c>
    </row>
    <row r="526" spans="16:17" x14ac:dyDescent="0.25">
      <c r="P526" t="str">
        <f>CONCATENATE(ROW(P526)-2," - ",Components!B521)</f>
        <v xml:space="preserve">524 - </v>
      </c>
      <c r="Q526" t="str">
        <f>CONCATENATE(Measures!B474&amp;" - "&amp;Measures!D474)</f>
        <v xml:space="preserve"> - </v>
      </c>
    </row>
    <row r="527" spans="16:17" x14ac:dyDescent="0.25">
      <c r="P527" t="str">
        <f>CONCATENATE(ROW(P527)-2," - ",Components!B522)</f>
        <v xml:space="preserve">525 - </v>
      </c>
      <c r="Q527" t="str">
        <f>CONCATENATE(Measures!B475&amp;" - "&amp;Measures!D475)</f>
        <v xml:space="preserve"> - </v>
      </c>
    </row>
    <row r="528" spans="16:17" x14ac:dyDescent="0.25">
      <c r="P528" t="str">
        <f>CONCATENATE(ROW(P528)-2," - ",Components!B523)</f>
        <v xml:space="preserve">526 - </v>
      </c>
      <c r="Q528" t="str">
        <f>CONCATENATE(Measures!B476&amp;" - "&amp;Measures!D476)</f>
        <v xml:space="preserve"> - </v>
      </c>
    </row>
    <row r="529" spans="16:17" x14ac:dyDescent="0.25">
      <c r="P529" t="str">
        <f>CONCATENATE(ROW(P529)-2," - ",Components!B524)</f>
        <v xml:space="preserve">527 - </v>
      </c>
      <c r="Q529" t="str">
        <f>CONCATENATE(Measures!B477&amp;" - "&amp;Measures!D477)</f>
        <v xml:space="preserve"> - </v>
      </c>
    </row>
    <row r="530" spans="16:17" x14ac:dyDescent="0.25">
      <c r="P530" t="str">
        <f>CONCATENATE(ROW(P530)-2," - ",Components!B525)</f>
        <v xml:space="preserve">528 - </v>
      </c>
      <c r="Q530" t="str">
        <f>CONCATENATE(Measures!B478&amp;" - "&amp;Measures!D478)</f>
        <v xml:space="preserve"> - </v>
      </c>
    </row>
    <row r="531" spans="16:17" x14ac:dyDescent="0.25">
      <c r="P531" t="str">
        <f>CONCATENATE(ROW(P531)-2," - ",Components!B526)</f>
        <v xml:space="preserve">529 - </v>
      </c>
      <c r="Q531" t="str">
        <f>CONCATENATE(Measures!B479&amp;" - "&amp;Measures!D479)</f>
        <v xml:space="preserve"> - </v>
      </c>
    </row>
    <row r="532" spans="16:17" x14ac:dyDescent="0.25">
      <c r="P532" t="str">
        <f>CONCATENATE(ROW(P532)-2," - ",Components!B527)</f>
        <v xml:space="preserve">530 - </v>
      </c>
      <c r="Q532" t="str">
        <f>CONCATENATE(Measures!B480&amp;" - "&amp;Measures!D480)</f>
        <v xml:space="preserve"> - </v>
      </c>
    </row>
    <row r="533" spans="16:17" x14ac:dyDescent="0.25">
      <c r="P533" t="str">
        <f>CONCATENATE(ROW(P533)-2," - ",Components!B528)</f>
        <v xml:space="preserve">531 - </v>
      </c>
      <c r="Q533" t="str">
        <f>CONCATENATE(Measures!B481&amp;" - "&amp;Measures!D481)</f>
        <v xml:space="preserve"> - </v>
      </c>
    </row>
    <row r="534" spans="16:17" x14ac:dyDescent="0.25">
      <c r="P534" t="str">
        <f>CONCATENATE(ROW(P534)-2," - ",Components!B529)</f>
        <v xml:space="preserve">532 - </v>
      </c>
      <c r="Q534" t="str">
        <f>CONCATENATE(Measures!B482&amp;" - "&amp;Measures!D482)</f>
        <v xml:space="preserve"> - </v>
      </c>
    </row>
    <row r="535" spans="16:17" x14ac:dyDescent="0.25">
      <c r="P535" t="str">
        <f>CONCATENATE(ROW(P535)-2," - ",Components!B530)</f>
        <v xml:space="preserve">533 - </v>
      </c>
      <c r="Q535" t="str">
        <f>CONCATENATE(Measures!B483&amp;" - "&amp;Measures!D483)</f>
        <v xml:space="preserve"> - </v>
      </c>
    </row>
    <row r="536" spans="16:17" x14ac:dyDescent="0.25">
      <c r="P536" t="str">
        <f>CONCATENATE(ROW(P536)-2," - ",Components!B531)</f>
        <v xml:space="preserve">534 - </v>
      </c>
      <c r="Q536" t="str">
        <f>CONCATENATE(Measures!B484&amp;" - "&amp;Measures!D484)</f>
        <v xml:space="preserve"> - </v>
      </c>
    </row>
    <row r="537" spans="16:17" x14ac:dyDescent="0.25">
      <c r="P537" t="str">
        <f>CONCATENATE(ROW(P537)-2," - ",Components!B532)</f>
        <v xml:space="preserve">535 - </v>
      </c>
      <c r="Q537" t="str">
        <f>CONCATENATE(Measures!B485&amp;" - "&amp;Measures!D485)</f>
        <v xml:space="preserve"> - </v>
      </c>
    </row>
    <row r="538" spans="16:17" x14ac:dyDescent="0.25">
      <c r="P538" t="str">
        <f>CONCATENATE(ROW(P538)-2," - ",Components!B533)</f>
        <v xml:space="preserve">536 - </v>
      </c>
      <c r="Q538" t="str">
        <f>CONCATENATE(Measures!B486&amp;" - "&amp;Measures!D486)</f>
        <v xml:space="preserve"> - </v>
      </c>
    </row>
    <row r="539" spans="16:17" x14ac:dyDescent="0.25">
      <c r="P539" t="str">
        <f>CONCATENATE(ROW(P539)-2," - ",Components!B534)</f>
        <v xml:space="preserve">537 - </v>
      </c>
      <c r="Q539" t="str">
        <f>CONCATENATE(Measures!B487&amp;" - "&amp;Measures!D487)</f>
        <v xml:space="preserve"> - </v>
      </c>
    </row>
    <row r="540" spans="16:17" x14ac:dyDescent="0.25">
      <c r="P540" t="str">
        <f>CONCATENATE(ROW(P540)-2," - ",Components!B535)</f>
        <v xml:space="preserve">538 - </v>
      </c>
      <c r="Q540" t="str">
        <f>CONCATENATE(Measures!B488&amp;" - "&amp;Measures!D488)</f>
        <v xml:space="preserve"> - </v>
      </c>
    </row>
    <row r="541" spans="16:17" x14ac:dyDescent="0.25">
      <c r="P541" t="str">
        <f>CONCATENATE(ROW(P541)-2," - ",Components!B536)</f>
        <v xml:space="preserve">539 - </v>
      </c>
      <c r="Q541" t="str">
        <f>CONCATENATE(Measures!B489&amp;" - "&amp;Measures!D489)</f>
        <v xml:space="preserve"> - </v>
      </c>
    </row>
    <row r="542" spans="16:17" x14ac:dyDescent="0.25">
      <c r="P542" t="str">
        <f>CONCATENATE(ROW(P542)-2," - ",Components!B537)</f>
        <v xml:space="preserve">540 - </v>
      </c>
      <c r="Q542" t="str">
        <f>CONCATENATE(Measures!B490&amp;" - "&amp;Measures!D490)</f>
        <v xml:space="preserve"> - </v>
      </c>
    </row>
    <row r="543" spans="16:17" x14ac:dyDescent="0.25">
      <c r="P543" t="str">
        <f>CONCATENATE(ROW(P543)-2," - ",Components!B538)</f>
        <v xml:space="preserve">541 - </v>
      </c>
      <c r="Q543" t="str">
        <f>CONCATENATE(Measures!B491&amp;" - "&amp;Measures!D491)</f>
        <v xml:space="preserve"> - </v>
      </c>
    </row>
    <row r="544" spans="16:17" x14ac:dyDescent="0.25">
      <c r="P544" t="str">
        <f>CONCATENATE(ROW(P544)-2," - ",Components!B539)</f>
        <v xml:space="preserve">542 - </v>
      </c>
      <c r="Q544" t="str">
        <f>CONCATENATE(Measures!B492&amp;" - "&amp;Measures!D492)</f>
        <v xml:space="preserve"> - </v>
      </c>
    </row>
    <row r="545" spans="16:17" x14ac:dyDescent="0.25">
      <c r="P545" t="str">
        <f>CONCATENATE(ROW(P545)-2," - ",Components!B540)</f>
        <v xml:space="preserve">543 - </v>
      </c>
      <c r="Q545" t="str">
        <f>CONCATENATE(Measures!B493&amp;" - "&amp;Measures!D493)</f>
        <v xml:space="preserve"> - </v>
      </c>
    </row>
    <row r="546" spans="16:17" x14ac:dyDescent="0.25">
      <c r="P546" t="str">
        <f>CONCATENATE(ROW(P546)-2," - ",Components!B541)</f>
        <v xml:space="preserve">544 - </v>
      </c>
      <c r="Q546" t="str">
        <f>CONCATENATE(Measures!B494&amp;" - "&amp;Measures!D494)</f>
        <v xml:space="preserve"> - </v>
      </c>
    </row>
    <row r="547" spans="16:17" x14ac:dyDescent="0.25">
      <c r="P547" t="str">
        <f>CONCATENATE(ROW(P547)-2," - ",Components!B542)</f>
        <v xml:space="preserve">545 - </v>
      </c>
      <c r="Q547" t="str">
        <f>CONCATENATE(Measures!B495&amp;" - "&amp;Measures!D495)</f>
        <v xml:space="preserve"> - </v>
      </c>
    </row>
    <row r="548" spans="16:17" x14ac:dyDescent="0.25">
      <c r="P548" t="str">
        <f>CONCATENATE(ROW(P548)-2," - ",Components!B543)</f>
        <v xml:space="preserve">546 - </v>
      </c>
      <c r="Q548" t="str">
        <f>CONCATENATE(Measures!B496&amp;" - "&amp;Measures!D496)</f>
        <v xml:space="preserve"> - </v>
      </c>
    </row>
    <row r="549" spans="16:17" x14ac:dyDescent="0.25">
      <c r="P549" t="str">
        <f>CONCATENATE(ROW(P549)-2," - ",Components!B544)</f>
        <v xml:space="preserve">547 - </v>
      </c>
      <c r="Q549" t="str">
        <f>CONCATENATE(Measures!B497&amp;" - "&amp;Measures!D497)</f>
        <v xml:space="preserve"> - </v>
      </c>
    </row>
    <row r="550" spans="16:17" x14ac:dyDescent="0.25">
      <c r="P550" t="str">
        <f>CONCATENATE(ROW(P550)-2," - ",Components!B545)</f>
        <v xml:space="preserve">548 - </v>
      </c>
      <c r="Q550" t="str">
        <f>CONCATENATE(Measures!B498&amp;" - "&amp;Measures!D498)</f>
        <v xml:space="preserve"> - </v>
      </c>
    </row>
    <row r="551" spans="16:17" x14ac:dyDescent="0.25">
      <c r="P551" t="str">
        <f>CONCATENATE(ROW(P551)-2," - ",Components!B546)</f>
        <v xml:space="preserve">549 - </v>
      </c>
      <c r="Q551" t="str">
        <f>CONCATENATE(Measures!B499&amp;" - "&amp;Measures!D499)</f>
        <v xml:space="preserve"> - </v>
      </c>
    </row>
    <row r="552" spans="16:17" x14ac:dyDescent="0.25">
      <c r="P552" t="str">
        <f>CONCATENATE(ROW(P552)-2," - ",Components!B547)</f>
        <v xml:space="preserve">550 - </v>
      </c>
      <c r="Q552" t="str">
        <f>CONCATENATE(Measures!B500&amp;" - "&amp;Measures!D500)</f>
        <v xml:space="preserve"> - </v>
      </c>
    </row>
    <row r="553" spans="16:17" x14ac:dyDescent="0.25">
      <c r="P553" t="str">
        <f>CONCATENATE(ROW(P553)-2," - ",Components!B548)</f>
        <v xml:space="preserve">551 - </v>
      </c>
      <c r="Q553" t="str">
        <f>CONCATENATE(Measures!B501&amp;" - "&amp;Measures!D501)</f>
        <v xml:space="preserve"> - </v>
      </c>
    </row>
    <row r="554" spans="16:17" x14ac:dyDescent="0.25">
      <c r="P554" t="str">
        <f>CONCATENATE(ROW(P554)-2," - ",Components!B549)</f>
        <v xml:space="preserve">552 - </v>
      </c>
      <c r="Q554" t="str">
        <f>CONCATENATE(Measures!B502&amp;" - "&amp;Measures!D502)</f>
        <v xml:space="preserve"> - </v>
      </c>
    </row>
    <row r="555" spans="16:17" x14ac:dyDescent="0.25">
      <c r="P555" t="str">
        <f>CONCATENATE(ROW(P555)-2," - ",Components!B550)</f>
        <v xml:space="preserve">553 - </v>
      </c>
      <c r="Q555" t="str">
        <f>CONCATENATE(Measures!B503&amp;" - "&amp;Measures!D503)</f>
        <v xml:space="preserve"> - </v>
      </c>
    </row>
    <row r="556" spans="16:17" x14ac:dyDescent="0.25">
      <c r="P556" t="str">
        <f>CONCATENATE(ROW(P556)-2," - ",Components!B551)</f>
        <v xml:space="preserve">554 - </v>
      </c>
      <c r="Q556" t="str">
        <f>CONCATENATE(Measures!B504&amp;" - "&amp;Measures!D504)</f>
        <v xml:space="preserve"> - </v>
      </c>
    </row>
    <row r="557" spans="16:17" x14ac:dyDescent="0.25">
      <c r="P557" t="str">
        <f>CONCATENATE(ROW(P557)-2," - ",Components!B552)</f>
        <v xml:space="preserve">555 - </v>
      </c>
      <c r="Q557" t="str">
        <f>CONCATENATE(Measures!B505&amp;" - "&amp;Measures!D505)</f>
        <v xml:space="preserve"> - </v>
      </c>
    </row>
    <row r="558" spans="16:17" x14ac:dyDescent="0.25">
      <c r="P558" t="str">
        <f>CONCATENATE(ROW(P558)-2," - ",Components!B553)</f>
        <v xml:space="preserve">556 - </v>
      </c>
      <c r="Q558" t="str">
        <f>CONCATENATE(Measures!B506&amp;" - "&amp;Measures!D506)</f>
        <v xml:space="preserve"> - </v>
      </c>
    </row>
    <row r="559" spans="16:17" x14ac:dyDescent="0.25">
      <c r="P559" t="str">
        <f>CONCATENATE(ROW(P559)-2," - ",Components!B554)</f>
        <v xml:space="preserve">557 - </v>
      </c>
      <c r="Q559" t="str">
        <f>CONCATENATE(Measures!B507&amp;" - "&amp;Measures!D507)</f>
        <v xml:space="preserve"> - </v>
      </c>
    </row>
    <row r="560" spans="16:17" x14ac:dyDescent="0.25">
      <c r="P560" t="str">
        <f>CONCATENATE(ROW(P560)-2," - ",Components!B555)</f>
        <v xml:space="preserve">558 - </v>
      </c>
      <c r="Q560" t="str">
        <f>CONCATENATE(Measures!B508&amp;" - "&amp;Measures!D508)</f>
        <v xml:space="preserve"> - </v>
      </c>
    </row>
    <row r="561" spans="16:17" x14ac:dyDescent="0.25">
      <c r="P561" t="str">
        <f>CONCATENATE(ROW(P561)-2," - ",Components!B556)</f>
        <v xml:space="preserve">559 - </v>
      </c>
      <c r="Q561" t="str">
        <f>CONCATENATE(Measures!B509&amp;" - "&amp;Measures!D509)</f>
        <v xml:space="preserve"> - </v>
      </c>
    </row>
    <row r="562" spans="16:17" x14ac:dyDescent="0.25">
      <c r="P562" t="str">
        <f>CONCATENATE(ROW(P562)-2," - ",Components!B557)</f>
        <v xml:space="preserve">560 - </v>
      </c>
      <c r="Q562" t="str">
        <f>CONCATENATE(Measures!B510&amp;" - "&amp;Measures!D510)</f>
        <v xml:space="preserve"> - </v>
      </c>
    </row>
    <row r="563" spans="16:17" x14ac:dyDescent="0.25">
      <c r="P563" t="str">
        <f>CONCATENATE(ROW(P563)-2," - ",Components!B558)</f>
        <v xml:space="preserve">561 - </v>
      </c>
      <c r="Q563" t="str">
        <f>CONCATENATE(Measures!B511&amp;" - "&amp;Measures!D511)</f>
        <v xml:space="preserve"> - </v>
      </c>
    </row>
    <row r="564" spans="16:17" x14ac:dyDescent="0.25">
      <c r="P564" t="str">
        <f>CONCATENATE(ROW(P564)-2," - ",Components!B559)</f>
        <v xml:space="preserve">562 - </v>
      </c>
      <c r="Q564" t="str">
        <f>CONCATENATE(Measures!B512&amp;" - "&amp;Measures!D512)</f>
        <v xml:space="preserve"> - </v>
      </c>
    </row>
    <row r="565" spans="16:17" x14ac:dyDescent="0.25">
      <c r="P565" t="str">
        <f>CONCATENATE(ROW(P565)-2," - ",Components!B560)</f>
        <v xml:space="preserve">563 - </v>
      </c>
      <c r="Q565" t="str">
        <f>CONCATENATE(Measures!B513&amp;" - "&amp;Measures!D513)</f>
        <v xml:space="preserve"> - </v>
      </c>
    </row>
    <row r="566" spans="16:17" x14ac:dyDescent="0.25">
      <c r="P566" t="str">
        <f>CONCATENATE(ROW(P566)-2," - ",Components!B561)</f>
        <v xml:space="preserve">564 - </v>
      </c>
      <c r="Q566" t="str">
        <f>CONCATENATE(Measures!B514&amp;" - "&amp;Measures!D514)</f>
        <v xml:space="preserve"> - </v>
      </c>
    </row>
    <row r="567" spans="16:17" x14ac:dyDescent="0.25">
      <c r="P567" t="str">
        <f>CONCATENATE(ROW(P567)-2," - ",Components!B562)</f>
        <v xml:space="preserve">565 - </v>
      </c>
      <c r="Q567" t="str">
        <f>CONCATENATE(Measures!B515&amp;" - "&amp;Measures!D515)</f>
        <v xml:space="preserve"> - </v>
      </c>
    </row>
    <row r="568" spans="16:17" x14ac:dyDescent="0.25">
      <c r="P568" t="str">
        <f>CONCATENATE(ROW(P568)-2," - ",Components!B563)</f>
        <v xml:space="preserve">566 - </v>
      </c>
      <c r="Q568" t="str">
        <f>CONCATENATE(Measures!B516&amp;" - "&amp;Measures!D516)</f>
        <v xml:space="preserve"> - </v>
      </c>
    </row>
    <row r="569" spans="16:17" x14ac:dyDescent="0.25">
      <c r="P569" t="str">
        <f>CONCATENATE(ROW(P569)-2," - ",Components!B564)</f>
        <v xml:space="preserve">567 - </v>
      </c>
      <c r="Q569" t="str">
        <f>CONCATENATE(Measures!B517&amp;" - "&amp;Measures!D517)</f>
        <v xml:space="preserve"> - </v>
      </c>
    </row>
    <row r="570" spans="16:17" x14ac:dyDescent="0.25">
      <c r="P570" t="str">
        <f>CONCATENATE(ROW(P570)-2," - ",Components!B565)</f>
        <v xml:space="preserve">568 - </v>
      </c>
      <c r="Q570" t="str">
        <f>CONCATENATE(Measures!B518&amp;" - "&amp;Measures!D518)</f>
        <v xml:space="preserve"> - </v>
      </c>
    </row>
    <row r="571" spans="16:17" x14ac:dyDescent="0.25">
      <c r="P571" t="str">
        <f>CONCATENATE(ROW(P571)-2," - ",Components!B566)</f>
        <v xml:space="preserve">569 - </v>
      </c>
      <c r="Q571" t="str">
        <f>CONCATENATE(Measures!B519&amp;" - "&amp;Measures!D519)</f>
        <v xml:space="preserve"> - </v>
      </c>
    </row>
    <row r="572" spans="16:17" x14ac:dyDescent="0.25">
      <c r="P572" t="str">
        <f>CONCATENATE(ROW(P572)-2," - ",Components!B567)</f>
        <v xml:space="preserve">570 - </v>
      </c>
      <c r="Q572" t="str">
        <f>CONCATENATE(Measures!B520&amp;" - "&amp;Measures!D520)</f>
        <v xml:space="preserve"> - </v>
      </c>
    </row>
    <row r="573" spans="16:17" x14ac:dyDescent="0.25">
      <c r="P573" t="str">
        <f>CONCATENATE(ROW(P573)-2," - ",Components!B568)</f>
        <v xml:space="preserve">571 - </v>
      </c>
      <c r="Q573" t="str">
        <f>CONCATENATE(Measures!B521&amp;" - "&amp;Measures!D521)</f>
        <v xml:space="preserve"> - </v>
      </c>
    </row>
    <row r="574" spans="16:17" x14ac:dyDescent="0.25">
      <c r="P574" t="str">
        <f>CONCATENATE(ROW(P574)-2," - ",Components!B569)</f>
        <v xml:space="preserve">572 - </v>
      </c>
      <c r="Q574" t="str">
        <f>CONCATENATE(Measures!B522&amp;" - "&amp;Measures!D522)</f>
        <v xml:space="preserve"> - </v>
      </c>
    </row>
    <row r="575" spans="16:17" x14ac:dyDescent="0.25">
      <c r="P575" t="str">
        <f>CONCATENATE(ROW(P575)-2," - ",Components!B570)</f>
        <v xml:space="preserve">573 - </v>
      </c>
      <c r="Q575" t="str">
        <f>CONCATENATE(Measures!B523&amp;" - "&amp;Measures!D523)</f>
        <v xml:space="preserve"> - </v>
      </c>
    </row>
    <row r="576" spans="16:17" x14ac:dyDescent="0.25">
      <c r="P576" t="str">
        <f>CONCATENATE(ROW(P576)-2," - ",Components!B571)</f>
        <v xml:space="preserve">574 - </v>
      </c>
      <c r="Q576" t="str">
        <f>CONCATENATE(Measures!B524&amp;" - "&amp;Measures!D524)</f>
        <v xml:space="preserve"> - </v>
      </c>
    </row>
    <row r="577" spans="16:17" x14ac:dyDescent="0.25">
      <c r="P577" t="str">
        <f>CONCATENATE(ROW(P577)-2," - ",Components!B572)</f>
        <v xml:space="preserve">575 - </v>
      </c>
      <c r="Q577" t="str">
        <f>CONCATENATE(Measures!B525&amp;" - "&amp;Measures!D525)</f>
        <v xml:space="preserve"> - </v>
      </c>
    </row>
    <row r="578" spans="16:17" x14ac:dyDescent="0.25">
      <c r="P578" t="str">
        <f>CONCATENATE(ROW(P578)-2," - ",Components!B573)</f>
        <v xml:space="preserve">576 - </v>
      </c>
      <c r="Q578" t="str">
        <f>CONCATENATE(Measures!B526&amp;" - "&amp;Measures!D526)</f>
        <v xml:space="preserve"> - </v>
      </c>
    </row>
    <row r="579" spans="16:17" x14ac:dyDescent="0.25">
      <c r="P579" t="str">
        <f>CONCATENATE(ROW(P579)-2," - ",Components!B574)</f>
        <v xml:space="preserve">577 - </v>
      </c>
      <c r="Q579" t="str">
        <f>CONCATENATE(Measures!B527&amp;" - "&amp;Measures!D527)</f>
        <v xml:space="preserve"> - </v>
      </c>
    </row>
    <row r="580" spans="16:17" x14ac:dyDescent="0.25">
      <c r="P580" t="str">
        <f>CONCATENATE(ROW(P580)-2," - ",Components!B575)</f>
        <v xml:space="preserve">578 - </v>
      </c>
      <c r="Q580" t="str">
        <f>CONCATENATE(Measures!B528&amp;" - "&amp;Measures!D528)</f>
        <v xml:space="preserve"> - </v>
      </c>
    </row>
    <row r="581" spans="16:17" x14ac:dyDescent="0.25">
      <c r="P581" t="str">
        <f>CONCATENATE(ROW(P581)-2," - ",Components!B576)</f>
        <v xml:space="preserve">579 - </v>
      </c>
      <c r="Q581" t="str">
        <f>CONCATENATE(Measures!B529&amp;" - "&amp;Measures!D529)</f>
        <v xml:space="preserve"> - </v>
      </c>
    </row>
    <row r="582" spans="16:17" x14ac:dyDescent="0.25">
      <c r="P582" t="str">
        <f>CONCATENATE(ROW(P582)-2," - ",Components!B577)</f>
        <v xml:space="preserve">580 - </v>
      </c>
      <c r="Q582" t="str">
        <f>CONCATENATE(Measures!B530&amp;" - "&amp;Measures!D530)</f>
        <v xml:space="preserve"> - </v>
      </c>
    </row>
    <row r="583" spans="16:17" x14ac:dyDescent="0.25">
      <c r="P583" t="str">
        <f>CONCATENATE(ROW(P583)-2," - ",Components!B578)</f>
        <v xml:space="preserve">581 - </v>
      </c>
      <c r="Q583" t="str">
        <f>CONCATENATE(Measures!B531&amp;" - "&amp;Measures!D531)</f>
        <v xml:space="preserve"> - </v>
      </c>
    </row>
    <row r="584" spans="16:17" x14ac:dyDescent="0.25">
      <c r="P584" t="str">
        <f>CONCATENATE(ROW(P584)-2," - ",Components!B579)</f>
        <v xml:space="preserve">582 - </v>
      </c>
      <c r="Q584" t="str">
        <f>CONCATENATE(Measures!B532&amp;" - "&amp;Measures!D532)</f>
        <v xml:space="preserve"> - </v>
      </c>
    </row>
    <row r="585" spans="16:17" x14ac:dyDescent="0.25">
      <c r="P585" t="str">
        <f>CONCATENATE(ROW(P585)-2," - ",Components!B580)</f>
        <v xml:space="preserve">583 - </v>
      </c>
      <c r="Q585" t="str">
        <f>CONCATENATE(Measures!B533&amp;" - "&amp;Measures!D533)</f>
        <v xml:space="preserve"> - </v>
      </c>
    </row>
    <row r="586" spans="16:17" x14ac:dyDescent="0.25">
      <c r="P586" t="str">
        <f>CONCATENATE(ROW(P586)-2," - ",Components!B581)</f>
        <v xml:space="preserve">584 - </v>
      </c>
      <c r="Q586" t="str">
        <f>CONCATENATE(Measures!B534&amp;" - "&amp;Measures!D534)</f>
        <v xml:space="preserve"> - </v>
      </c>
    </row>
    <row r="587" spans="16:17" x14ac:dyDescent="0.25">
      <c r="P587" t="str">
        <f>CONCATENATE(ROW(P587)-2," - ",Components!B582)</f>
        <v xml:space="preserve">585 - </v>
      </c>
      <c r="Q587" t="str">
        <f>CONCATENATE(Measures!B535&amp;" - "&amp;Measures!D535)</f>
        <v xml:space="preserve"> - </v>
      </c>
    </row>
    <row r="588" spans="16:17" x14ac:dyDescent="0.25">
      <c r="P588" t="str">
        <f>CONCATENATE(ROW(P588)-2," - ",Components!B583)</f>
        <v xml:space="preserve">586 - </v>
      </c>
      <c r="Q588" t="str">
        <f>CONCATENATE(Measures!B536&amp;" - "&amp;Measures!D536)</f>
        <v xml:space="preserve"> - </v>
      </c>
    </row>
    <row r="589" spans="16:17" x14ac:dyDescent="0.25">
      <c r="P589" t="str">
        <f>CONCATENATE(ROW(P589)-2," - ",Components!B584)</f>
        <v xml:space="preserve">587 - </v>
      </c>
      <c r="Q589" t="str">
        <f>CONCATENATE(Measures!B537&amp;" - "&amp;Measures!D537)</f>
        <v xml:space="preserve"> - </v>
      </c>
    </row>
    <row r="590" spans="16:17" x14ac:dyDescent="0.25">
      <c r="P590" t="str">
        <f>CONCATENATE(ROW(P590)-2," - ",Components!B585)</f>
        <v xml:space="preserve">588 - </v>
      </c>
      <c r="Q590" t="str">
        <f>CONCATENATE(Measures!B538&amp;" - "&amp;Measures!D538)</f>
        <v xml:space="preserve"> - </v>
      </c>
    </row>
    <row r="591" spans="16:17" x14ac:dyDescent="0.25">
      <c r="P591" t="str">
        <f>CONCATENATE(ROW(P591)-2," - ",Components!B586)</f>
        <v xml:space="preserve">589 - </v>
      </c>
      <c r="Q591" t="str">
        <f>CONCATENATE(Measures!B539&amp;" - "&amp;Measures!D539)</f>
        <v xml:space="preserve"> - </v>
      </c>
    </row>
    <row r="592" spans="16:17" x14ac:dyDescent="0.25">
      <c r="P592" t="str">
        <f>CONCATENATE(ROW(P592)-2," - ",Components!B587)</f>
        <v xml:space="preserve">590 - </v>
      </c>
      <c r="Q592" t="str">
        <f>CONCATENATE(Measures!B540&amp;" - "&amp;Measures!D540)</f>
        <v xml:space="preserve"> - </v>
      </c>
    </row>
    <row r="593" spans="16:17" x14ac:dyDescent="0.25">
      <c r="P593" t="str">
        <f>CONCATENATE(ROW(P593)-2," - ",Components!B588)</f>
        <v xml:space="preserve">591 - </v>
      </c>
      <c r="Q593" t="str">
        <f>CONCATENATE(Measures!B541&amp;" - "&amp;Measures!D541)</f>
        <v xml:space="preserve"> - </v>
      </c>
    </row>
    <row r="594" spans="16:17" x14ac:dyDescent="0.25">
      <c r="P594" t="str">
        <f>CONCATENATE(ROW(P594)-2," - ",Components!B589)</f>
        <v xml:space="preserve">592 - </v>
      </c>
      <c r="Q594" t="str">
        <f>CONCATENATE(Measures!B542&amp;" - "&amp;Measures!D542)</f>
        <v xml:space="preserve"> - </v>
      </c>
    </row>
    <row r="595" spans="16:17" x14ac:dyDescent="0.25">
      <c r="P595" t="str">
        <f>CONCATENATE(ROW(P595)-2," - ",Components!B590)</f>
        <v xml:space="preserve">593 - </v>
      </c>
      <c r="Q595" t="str">
        <f>CONCATENATE(Measures!B543&amp;" - "&amp;Measures!D543)</f>
        <v xml:space="preserve"> - </v>
      </c>
    </row>
    <row r="596" spans="16:17" x14ac:dyDescent="0.25">
      <c r="P596" t="str">
        <f>CONCATENATE(ROW(P596)-2," - ",Components!B591)</f>
        <v xml:space="preserve">594 - </v>
      </c>
      <c r="Q596" t="str">
        <f>CONCATENATE(Measures!B544&amp;" - "&amp;Measures!D544)</f>
        <v xml:space="preserve"> - </v>
      </c>
    </row>
    <row r="597" spans="16:17" x14ac:dyDescent="0.25">
      <c r="P597" t="str">
        <f>CONCATENATE(ROW(P597)-2," - ",Components!B592)</f>
        <v xml:space="preserve">595 - </v>
      </c>
      <c r="Q597" t="str">
        <f>CONCATENATE(Measures!B545&amp;" - "&amp;Measures!D545)</f>
        <v xml:space="preserve"> - </v>
      </c>
    </row>
    <row r="598" spans="16:17" x14ac:dyDescent="0.25">
      <c r="P598" t="str">
        <f>CONCATENATE(ROW(P598)-2," - ",Components!B593)</f>
        <v xml:space="preserve">596 - </v>
      </c>
      <c r="Q598" t="str">
        <f>CONCATENATE(Measures!B546&amp;" - "&amp;Measures!D546)</f>
        <v xml:space="preserve"> - </v>
      </c>
    </row>
    <row r="599" spans="16:17" x14ac:dyDescent="0.25">
      <c r="P599" t="str">
        <f>CONCATENATE(ROW(P599)-2," - ",Components!B594)</f>
        <v xml:space="preserve">597 - </v>
      </c>
      <c r="Q599" t="str">
        <f>CONCATENATE(Measures!B547&amp;" - "&amp;Measures!D547)</f>
        <v xml:space="preserve"> - </v>
      </c>
    </row>
    <row r="600" spans="16:17" x14ac:dyDescent="0.25">
      <c r="P600" t="str">
        <f>CONCATENATE(ROW(P600)-2," - ",Components!B595)</f>
        <v xml:space="preserve">598 - </v>
      </c>
      <c r="Q600" t="str">
        <f>CONCATENATE(Measures!B548&amp;" - "&amp;Measures!D548)</f>
        <v xml:space="preserve"> - </v>
      </c>
    </row>
    <row r="601" spans="16:17" x14ac:dyDescent="0.25">
      <c r="P601" t="str">
        <f>CONCATENATE(ROW(P601)-2," - ",Components!B596)</f>
        <v xml:space="preserve">599 - </v>
      </c>
      <c r="Q601" t="str">
        <f>CONCATENATE(Measures!B549&amp;" - "&amp;Measures!D549)</f>
        <v xml:space="preserve"> - </v>
      </c>
    </row>
    <row r="602" spans="16:17" x14ac:dyDescent="0.25">
      <c r="P602" t="str">
        <f>CONCATENATE(ROW(P602)-2," - ",Components!B597)</f>
        <v xml:space="preserve">600 - </v>
      </c>
      <c r="Q602" t="str">
        <f>CONCATENATE(Measures!B550&amp;" - "&amp;Measures!D550)</f>
        <v xml:space="preserve"> - </v>
      </c>
    </row>
    <row r="603" spans="16:17" x14ac:dyDescent="0.25">
      <c r="P603" t="str">
        <f>CONCATENATE(ROW(P603)-2," - ",Components!B598)</f>
        <v xml:space="preserve">601 - </v>
      </c>
      <c r="Q603" t="str">
        <f>CONCATENATE(Measures!B551&amp;" - "&amp;Measures!D551)</f>
        <v xml:space="preserve"> - </v>
      </c>
    </row>
    <row r="604" spans="16:17" x14ac:dyDescent="0.25">
      <c r="P604" t="str">
        <f>CONCATENATE(ROW(P604)-2," - ",Components!B599)</f>
        <v xml:space="preserve">602 - </v>
      </c>
      <c r="Q604" t="str">
        <f>CONCATENATE(Measures!B552&amp;" - "&amp;Measures!D552)</f>
        <v xml:space="preserve"> - </v>
      </c>
    </row>
    <row r="605" spans="16:17" x14ac:dyDescent="0.25">
      <c r="P605" t="str">
        <f>CONCATENATE(ROW(P605)-2," - ",Components!B600)</f>
        <v xml:space="preserve">603 - </v>
      </c>
      <c r="Q605" t="str">
        <f>CONCATENATE(Measures!B553&amp;" - "&amp;Measures!D553)</f>
        <v xml:space="preserve"> - </v>
      </c>
    </row>
    <row r="606" spans="16:17" x14ac:dyDescent="0.25">
      <c r="P606" t="str">
        <f>CONCATENATE(ROW(P606)-2," - ",Components!B601)</f>
        <v xml:space="preserve">604 - </v>
      </c>
      <c r="Q606" t="str">
        <f>CONCATENATE(Measures!B554&amp;" - "&amp;Measures!D554)</f>
        <v xml:space="preserve"> - </v>
      </c>
    </row>
    <row r="607" spans="16:17" x14ac:dyDescent="0.25">
      <c r="P607" t="str">
        <f>CONCATENATE(ROW(P607)-2," - ",Components!B602)</f>
        <v xml:space="preserve">605 - </v>
      </c>
      <c r="Q607" t="str">
        <f>CONCATENATE(Measures!B555&amp;" - "&amp;Measures!D555)</f>
        <v xml:space="preserve"> - </v>
      </c>
    </row>
    <row r="608" spans="16:17" x14ac:dyDescent="0.25">
      <c r="P608" t="str">
        <f>CONCATENATE(ROW(P608)-2," - ",Components!B603)</f>
        <v xml:space="preserve">606 - </v>
      </c>
      <c r="Q608" t="str">
        <f>CONCATENATE(Measures!B556&amp;" - "&amp;Measures!D556)</f>
        <v xml:space="preserve"> - </v>
      </c>
    </row>
    <row r="609" spans="16:17" x14ac:dyDescent="0.25">
      <c r="P609" t="str">
        <f>CONCATENATE(ROW(P609)-2," - ",Components!B604)</f>
        <v xml:space="preserve">607 - </v>
      </c>
      <c r="Q609" t="str">
        <f>CONCATENATE(Measures!B557&amp;" - "&amp;Measures!D557)</f>
        <v xml:space="preserve"> - </v>
      </c>
    </row>
    <row r="610" spans="16:17" x14ac:dyDescent="0.25">
      <c r="P610" t="str">
        <f>CONCATENATE(ROW(P610)-2," - ",Components!B605)</f>
        <v xml:space="preserve">608 - </v>
      </c>
      <c r="Q610" t="str">
        <f>CONCATENATE(Measures!B558&amp;" - "&amp;Measures!D558)</f>
        <v xml:space="preserve"> - </v>
      </c>
    </row>
    <row r="611" spans="16:17" x14ac:dyDescent="0.25">
      <c r="P611" t="str">
        <f>CONCATENATE(ROW(P611)-2," - ",Components!B606)</f>
        <v xml:space="preserve">609 - </v>
      </c>
      <c r="Q611" t="str">
        <f>CONCATENATE(Measures!B559&amp;" - "&amp;Measures!D559)</f>
        <v xml:space="preserve"> - </v>
      </c>
    </row>
    <row r="612" spans="16:17" x14ac:dyDescent="0.25">
      <c r="P612" t="str">
        <f>CONCATENATE(ROW(P612)-2," - ",Components!B607)</f>
        <v xml:space="preserve">610 - </v>
      </c>
      <c r="Q612" t="str">
        <f>CONCATENATE(Measures!B560&amp;" - "&amp;Measures!D560)</f>
        <v xml:space="preserve"> - </v>
      </c>
    </row>
    <row r="613" spans="16:17" x14ac:dyDescent="0.25">
      <c r="P613" t="str">
        <f>CONCATENATE(ROW(P613)-2," - ",Components!B608)</f>
        <v xml:space="preserve">611 - </v>
      </c>
      <c r="Q613" t="str">
        <f>CONCATENATE(Measures!B561&amp;" - "&amp;Measures!D561)</f>
        <v xml:space="preserve"> - </v>
      </c>
    </row>
    <row r="614" spans="16:17" x14ac:dyDescent="0.25">
      <c r="P614" t="str">
        <f>CONCATENATE(ROW(P614)-2," - ",Components!B609)</f>
        <v xml:space="preserve">612 - </v>
      </c>
      <c r="Q614" t="str">
        <f>CONCATENATE(Measures!B562&amp;" - "&amp;Measures!D562)</f>
        <v xml:space="preserve"> - </v>
      </c>
    </row>
    <row r="615" spans="16:17" x14ac:dyDescent="0.25">
      <c r="P615" t="str">
        <f>CONCATENATE(ROW(P615)-2," - ",Components!B610)</f>
        <v xml:space="preserve">613 - </v>
      </c>
      <c r="Q615" t="str">
        <f>CONCATENATE(Measures!B563&amp;" - "&amp;Measures!D563)</f>
        <v xml:space="preserve"> - </v>
      </c>
    </row>
    <row r="616" spans="16:17" x14ac:dyDescent="0.25">
      <c r="P616" t="str">
        <f>CONCATENATE(ROW(P616)-2," - ",Components!B611)</f>
        <v xml:space="preserve">614 - </v>
      </c>
      <c r="Q616" t="str">
        <f>CONCATENATE(Measures!B564&amp;" - "&amp;Measures!D564)</f>
        <v xml:space="preserve"> - </v>
      </c>
    </row>
    <row r="617" spans="16:17" x14ac:dyDescent="0.25">
      <c r="P617" t="str">
        <f>CONCATENATE(ROW(P617)-2," - ",Components!B612)</f>
        <v xml:space="preserve">615 - </v>
      </c>
      <c r="Q617" t="str">
        <f>CONCATENATE(Measures!B565&amp;" - "&amp;Measures!D565)</f>
        <v xml:space="preserve"> - </v>
      </c>
    </row>
    <row r="618" spans="16:17" x14ac:dyDescent="0.25">
      <c r="P618" t="str">
        <f>CONCATENATE(ROW(P618)-2," - ",Components!B613)</f>
        <v xml:space="preserve">616 - </v>
      </c>
      <c r="Q618" t="str">
        <f>CONCATENATE(Measures!B566&amp;" - "&amp;Measures!D566)</f>
        <v xml:space="preserve"> - </v>
      </c>
    </row>
    <row r="619" spans="16:17" x14ac:dyDescent="0.25">
      <c r="P619" t="str">
        <f>CONCATENATE(ROW(P619)-2," - ",Components!B614)</f>
        <v xml:space="preserve">617 - </v>
      </c>
      <c r="Q619" t="str">
        <f>CONCATENATE(Measures!B567&amp;" - "&amp;Measures!D567)</f>
        <v xml:space="preserve"> - </v>
      </c>
    </row>
    <row r="620" spans="16:17" x14ac:dyDescent="0.25">
      <c r="P620" t="str">
        <f>CONCATENATE(ROW(P620)-2," - ",Components!B615)</f>
        <v xml:space="preserve">618 - </v>
      </c>
      <c r="Q620" t="str">
        <f>CONCATENATE(Measures!B568&amp;" - "&amp;Measures!D568)</f>
        <v xml:space="preserve"> - </v>
      </c>
    </row>
    <row r="621" spans="16:17" x14ac:dyDescent="0.25">
      <c r="P621" t="str">
        <f>CONCATENATE(ROW(P621)-2," - ",Components!B616)</f>
        <v xml:space="preserve">619 - </v>
      </c>
      <c r="Q621" t="str">
        <f>CONCATENATE(Measures!B569&amp;" - "&amp;Measures!D569)</f>
        <v xml:space="preserve"> - </v>
      </c>
    </row>
    <row r="622" spans="16:17" x14ac:dyDescent="0.25">
      <c r="P622" t="str">
        <f>CONCATENATE(ROW(P622)-2," - ",Components!B617)</f>
        <v xml:space="preserve">620 - </v>
      </c>
      <c r="Q622" t="str">
        <f>CONCATENATE(Measures!B570&amp;" - "&amp;Measures!D570)</f>
        <v xml:space="preserve"> - </v>
      </c>
    </row>
    <row r="623" spans="16:17" x14ac:dyDescent="0.25">
      <c r="P623" t="str">
        <f>CONCATENATE(ROW(P623)-2," - ",Components!B618)</f>
        <v xml:space="preserve">621 - </v>
      </c>
      <c r="Q623" t="str">
        <f>CONCATENATE(Measures!B571&amp;" - "&amp;Measures!D571)</f>
        <v xml:space="preserve"> - </v>
      </c>
    </row>
    <row r="624" spans="16:17" x14ac:dyDescent="0.25">
      <c r="P624" t="str">
        <f>CONCATENATE(ROW(P624)-2," - ",Components!B619)</f>
        <v xml:space="preserve">622 - </v>
      </c>
      <c r="Q624" t="str">
        <f>CONCATENATE(Measures!B572&amp;" - "&amp;Measures!D572)</f>
        <v xml:space="preserve"> - </v>
      </c>
    </row>
    <row r="625" spans="16:17" x14ac:dyDescent="0.25">
      <c r="P625" t="str">
        <f>CONCATENATE(ROW(P625)-2," - ",Components!B620)</f>
        <v xml:space="preserve">623 - </v>
      </c>
      <c r="Q625" t="str">
        <f>CONCATENATE(Measures!B573&amp;" - "&amp;Measures!D573)</f>
        <v xml:space="preserve"> - </v>
      </c>
    </row>
    <row r="626" spans="16:17" x14ac:dyDescent="0.25">
      <c r="P626" t="str">
        <f>CONCATENATE(ROW(P626)-2," - ",Components!B621)</f>
        <v xml:space="preserve">624 - </v>
      </c>
      <c r="Q626" t="str">
        <f>CONCATENATE(Measures!B574&amp;" - "&amp;Measures!D574)</f>
        <v xml:space="preserve"> - </v>
      </c>
    </row>
    <row r="627" spans="16:17" x14ac:dyDescent="0.25">
      <c r="P627" t="str">
        <f>CONCATENATE(ROW(P627)-2," - ",Components!B622)</f>
        <v xml:space="preserve">625 - </v>
      </c>
      <c r="Q627" t="str">
        <f>CONCATENATE(Measures!B575&amp;" - "&amp;Measures!D575)</f>
        <v xml:space="preserve"> - </v>
      </c>
    </row>
    <row r="628" spans="16:17" x14ac:dyDescent="0.25">
      <c r="P628" t="str">
        <f>CONCATENATE(ROW(P628)-2," - ",Components!B623)</f>
        <v xml:space="preserve">626 - </v>
      </c>
      <c r="Q628" t="str">
        <f>CONCATENATE(Measures!B576&amp;" - "&amp;Measures!D576)</f>
        <v xml:space="preserve"> - </v>
      </c>
    </row>
    <row r="629" spans="16:17" x14ac:dyDescent="0.25">
      <c r="P629" t="str">
        <f>CONCATENATE(ROW(P629)-2," - ",Components!B624)</f>
        <v xml:space="preserve">627 - </v>
      </c>
      <c r="Q629" t="str">
        <f>CONCATENATE(Measures!B577&amp;" - "&amp;Measures!D577)</f>
        <v xml:space="preserve"> - </v>
      </c>
    </row>
    <row r="630" spans="16:17" x14ac:dyDescent="0.25">
      <c r="P630" t="str">
        <f>CONCATENATE(ROW(P630)-2," - ",Components!B625)</f>
        <v xml:space="preserve">628 - </v>
      </c>
      <c r="Q630" t="str">
        <f>CONCATENATE(Measures!B578&amp;" - "&amp;Measures!D578)</f>
        <v xml:space="preserve"> - </v>
      </c>
    </row>
    <row r="631" spans="16:17" x14ac:dyDescent="0.25">
      <c r="P631" t="str">
        <f>CONCATENATE(ROW(P631)-2," - ",Components!B626)</f>
        <v xml:space="preserve">629 - </v>
      </c>
      <c r="Q631" t="str">
        <f>CONCATENATE(Measures!B579&amp;" - "&amp;Measures!D579)</f>
        <v xml:space="preserve"> - </v>
      </c>
    </row>
    <row r="632" spans="16:17" x14ac:dyDescent="0.25">
      <c r="P632" t="str">
        <f>CONCATENATE(ROW(P632)-2," - ",Components!B627)</f>
        <v xml:space="preserve">630 - </v>
      </c>
      <c r="Q632" t="str">
        <f>CONCATENATE(Measures!B580&amp;" - "&amp;Measures!D580)</f>
        <v xml:space="preserve"> - </v>
      </c>
    </row>
    <row r="633" spans="16:17" x14ac:dyDescent="0.25">
      <c r="P633" t="str">
        <f>CONCATENATE(ROW(P633)-2," - ",Components!B628)</f>
        <v xml:space="preserve">631 - </v>
      </c>
      <c r="Q633" t="str">
        <f>CONCATENATE(Measures!B581&amp;" - "&amp;Measures!D581)</f>
        <v xml:space="preserve"> - </v>
      </c>
    </row>
    <row r="634" spans="16:17" x14ac:dyDescent="0.25">
      <c r="P634" t="str">
        <f>CONCATENATE(ROW(P634)-2," - ",Components!B629)</f>
        <v xml:space="preserve">632 - </v>
      </c>
      <c r="Q634" t="str">
        <f>CONCATENATE(Measures!B582&amp;" - "&amp;Measures!D582)</f>
        <v xml:space="preserve"> - </v>
      </c>
    </row>
    <row r="635" spans="16:17" x14ac:dyDescent="0.25">
      <c r="P635" t="str">
        <f>CONCATENATE(ROW(P635)-2," - ",Components!B630)</f>
        <v xml:space="preserve">633 - </v>
      </c>
      <c r="Q635" t="str">
        <f>CONCATENATE(Measures!B583&amp;" - "&amp;Measures!D583)</f>
        <v xml:space="preserve"> - </v>
      </c>
    </row>
    <row r="636" spans="16:17" x14ac:dyDescent="0.25">
      <c r="P636" t="str">
        <f>CONCATENATE(ROW(P636)-2," - ",Components!B631)</f>
        <v xml:space="preserve">634 - </v>
      </c>
      <c r="Q636" t="str">
        <f>CONCATENATE(Measures!B584&amp;" - "&amp;Measures!D584)</f>
        <v xml:space="preserve"> - </v>
      </c>
    </row>
    <row r="637" spans="16:17" x14ac:dyDescent="0.25">
      <c r="P637" t="str">
        <f>CONCATENATE(ROW(P637)-2," - ",Components!B632)</f>
        <v xml:space="preserve">635 - </v>
      </c>
      <c r="Q637" t="str">
        <f>CONCATENATE(Measures!B585&amp;" - "&amp;Measures!D585)</f>
        <v xml:space="preserve"> - </v>
      </c>
    </row>
    <row r="638" spans="16:17" x14ac:dyDescent="0.25">
      <c r="P638" t="str">
        <f>CONCATENATE(ROW(P638)-2," - ",Components!B633)</f>
        <v xml:space="preserve">636 - </v>
      </c>
      <c r="Q638" t="str">
        <f>CONCATENATE(Measures!B586&amp;" - "&amp;Measures!D586)</f>
        <v xml:space="preserve"> - </v>
      </c>
    </row>
    <row r="639" spans="16:17" x14ac:dyDescent="0.25">
      <c r="P639" t="str">
        <f>CONCATENATE(ROW(P639)-2," - ",Components!B634)</f>
        <v xml:space="preserve">637 - </v>
      </c>
      <c r="Q639" t="str">
        <f>CONCATENATE(Measures!B587&amp;" - "&amp;Measures!D587)</f>
        <v xml:space="preserve"> - </v>
      </c>
    </row>
    <row r="640" spans="16:17" x14ac:dyDescent="0.25">
      <c r="P640" t="str">
        <f>CONCATENATE(ROW(P640)-2," - ",Components!B635)</f>
        <v xml:space="preserve">638 - </v>
      </c>
      <c r="Q640" t="str">
        <f>CONCATENATE(Measures!B588&amp;" - "&amp;Measures!D588)</f>
        <v xml:space="preserve"> - </v>
      </c>
    </row>
    <row r="641" spans="16:17" x14ac:dyDescent="0.25">
      <c r="P641" t="str">
        <f>CONCATENATE(ROW(P641)-2," - ",Components!B636)</f>
        <v xml:space="preserve">639 - </v>
      </c>
      <c r="Q641" t="str">
        <f>CONCATENATE(Measures!B589&amp;" - "&amp;Measures!D589)</f>
        <v xml:space="preserve"> - </v>
      </c>
    </row>
    <row r="642" spans="16:17" x14ac:dyDescent="0.25">
      <c r="P642" t="str">
        <f>CONCATENATE(ROW(P642)-2," - ",Components!B637)</f>
        <v xml:space="preserve">640 - </v>
      </c>
      <c r="Q642" t="str">
        <f>CONCATENATE(Measures!B590&amp;" - "&amp;Measures!D590)</f>
        <v xml:space="preserve"> - </v>
      </c>
    </row>
    <row r="643" spans="16:17" x14ac:dyDescent="0.25">
      <c r="P643" t="str">
        <f>CONCATENATE(ROW(P643)-2," - ",Components!B638)</f>
        <v xml:space="preserve">641 - </v>
      </c>
      <c r="Q643" t="str">
        <f>CONCATENATE(Measures!B591&amp;" - "&amp;Measures!D591)</f>
        <v xml:space="preserve"> - </v>
      </c>
    </row>
    <row r="644" spans="16:17" x14ac:dyDescent="0.25">
      <c r="P644" t="str">
        <f>CONCATENATE(ROW(P644)-2," - ",Components!B639)</f>
        <v xml:space="preserve">642 - </v>
      </c>
      <c r="Q644" t="str">
        <f>CONCATENATE(Measures!B592&amp;" - "&amp;Measures!D592)</f>
        <v xml:space="preserve"> - </v>
      </c>
    </row>
    <row r="645" spans="16:17" x14ac:dyDescent="0.25">
      <c r="P645" t="str">
        <f>CONCATENATE(ROW(P645)-2," - ",Components!B640)</f>
        <v xml:space="preserve">643 - </v>
      </c>
      <c r="Q645" t="str">
        <f>CONCATENATE(Measures!B593&amp;" - "&amp;Measures!D593)</f>
        <v xml:space="preserve"> - </v>
      </c>
    </row>
    <row r="646" spans="16:17" x14ac:dyDescent="0.25">
      <c r="P646" t="str">
        <f>CONCATENATE(ROW(P646)-2," - ",Components!B641)</f>
        <v xml:space="preserve">644 - </v>
      </c>
      <c r="Q646" t="str">
        <f>CONCATENATE(Measures!B594&amp;" - "&amp;Measures!D594)</f>
        <v xml:space="preserve"> - </v>
      </c>
    </row>
    <row r="647" spans="16:17" x14ac:dyDescent="0.25">
      <c r="P647" t="str">
        <f>CONCATENATE(ROW(P647)-2," - ",Components!B642)</f>
        <v xml:space="preserve">645 - </v>
      </c>
      <c r="Q647" t="str">
        <f>CONCATENATE(Measures!B595&amp;" - "&amp;Measures!D595)</f>
        <v xml:space="preserve"> - </v>
      </c>
    </row>
    <row r="648" spans="16:17" x14ac:dyDescent="0.25">
      <c r="P648" t="str">
        <f>CONCATENATE(ROW(P648)-2," - ",Components!B643)</f>
        <v xml:space="preserve">646 - </v>
      </c>
      <c r="Q648" t="str">
        <f>CONCATENATE(Measures!B596&amp;" - "&amp;Measures!D596)</f>
        <v xml:space="preserve"> - </v>
      </c>
    </row>
    <row r="649" spans="16:17" x14ac:dyDescent="0.25">
      <c r="P649" t="str">
        <f>CONCATENATE(ROW(P649)-2," - ",Components!B644)</f>
        <v xml:space="preserve">647 - </v>
      </c>
      <c r="Q649" t="str">
        <f>CONCATENATE(Measures!B597&amp;" - "&amp;Measures!D597)</f>
        <v xml:space="preserve"> - </v>
      </c>
    </row>
    <row r="650" spans="16:17" x14ac:dyDescent="0.25">
      <c r="P650" t="str">
        <f>CONCATENATE(ROW(P650)-2," - ",Components!B645)</f>
        <v xml:space="preserve">648 - </v>
      </c>
      <c r="Q650" t="str">
        <f>CONCATENATE(Measures!B598&amp;" - "&amp;Measures!D598)</f>
        <v xml:space="preserve"> - </v>
      </c>
    </row>
    <row r="651" spans="16:17" x14ac:dyDescent="0.25">
      <c r="P651" t="str">
        <f>CONCATENATE(ROW(P651)-2," - ",Components!B646)</f>
        <v xml:space="preserve">649 - </v>
      </c>
      <c r="Q651" t="str">
        <f>CONCATENATE(Measures!B599&amp;" - "&amp;Measures!D599)</f>
        <v xml:space="preserve"> - </v>
      </c>
    </row>
    <row r="652" spans="16:17" x14ac:dyDescent="0.25">
      <c r="P652" t="str">
        <f>CONCATENATE(ROW(P652)-2," - ",Components!B647)</f>
        <v xml:space="preserve">650 - </v>
      </c>
      <c r="Q652" t="str">
        <f>CONCATENATE(Measures!B600&amp;" - "&amp;Measures!D600)</f>
        <v xml:space="preserve"> - </v>
      </c>
    </row>
    <row r="653" spans="16:17" x14ac:dyDescent="0.25">
      <c r="P653" t="str">
        <f>CONCATENATE(ROW(P653)-2," - ",Components!B648)</f>
        <v xml:space="preserve">651 - </v>
      </c>
      <c r="Q653" t="str">
        <f>CONCATENATE(Measures!B601&amp;" - "&amp;Measures!D601)</f>
        <v xml:space="preserve"> - </v>
      </c>
    </row>
    <row r="654" spans="16:17" x14ac:dyDescent="0.25">
      <c r="P654" t="str">
        <f>CONCATENATE(ROW(P654)-2," - ",Components!B649)</f>
        <v xml:space="preserve">652 - </v>
      </c>
      <c r="Q654" t="str">
        <f>CONCATENATE(Measures!B602&amp;" - "&amp;Measures!D602)</f>
        <v xml:space="preserve"> - </v>
      </c>
    </row>
    <row r="655" spans="16:17" x14ac:dyDescent="0.25">
      <c r="P655" t="str">
        <f>CONCATENATE(ROW(P655)-2," - ",Components!B650)</f>
        <v xml:space="preserve">653 - </v>
      </c>
      <c r="Q655" t="str">
        <f>CONCATENATE(Measures!B603&amp;" - "&amp;Measures!D603)</f>
        <v xml:space="preserve"> - </v>
      </c>
    </row>
    <row r="656" spans="16:17" x14ac:dyDescent="0.25">
      <c r="P656" t="str">
        <f>CONCATENATE(ROW(P656)-2," - ",Components!B651)</f>
        <v xml:space="preserve">654 - </v>
      </c>
      <c r="Q656" t="str">
        <f>CONCATENATE(Measures!B604&amp;" - "&amp;Measures!D604)</f>
        <v xml:space="preserve"> - </v>
      </c>
    </row>
    <row r="657" spans="16:17" x14ac:dyDescent="0.25">
      <c r="P657" t="str">
        <f>CONCATENATE(ROW(P657)-2," - ",Components!B652)</f>
        <v xml:space="preserve">655 - </v>
      </c>
      <c r="Q657" t="str">
        <f>CONCATENATE(Measures!B605&amp;" - "&amp;Measures!D605)</f>
        <v xml:space="preserve"> - </v>
      </c>
    </row>
    <row r="658" spans="16:17" x14ac:dyDescent="0.25">
      <c r="P658" t="str">
        <f>CONCATENATE(ROW(P658)-2," - ",Components!B653)</f>
        <v xml:space="preserve">656 - </v>
      </c>
      <c r="Q658" t="str">
        <f>CONCATENATE(Measures!B606&amp;" - "&amp;Measures!D606)</f>
        <v xml:space="preserve"> - </v>
      </c>
    </row>
    <row r="659" spans="16:17" x14ac:dyDescent="0.25">
      <c r="P659" t="str">
        <f>CONCATENATE(ROW(P659)-2," - ",Components!B654)</f>
        <v xml:space="preserve">657 - </v>
      </c>
      <c r="Q659" t="str">
        <f>CONCATENATE(Measures!B607&amp;" - "&amp;Measures!D607)</f>
        <v xml:space="preserve"> - </v>
      </c>
    </row>
    <row r="660" spans="16:17" x14ac:dyDescent="0.25">
      <c r="P660" t="str">
        <f>CONCATENATE(ROW(P660)-2," - ",Components!B655)</f>
        <v xml:space="preserve">658 - </v>
      </c>
      <c r="Q660" t="str">
        <f>CONCATENATE(Measures!B608&amp;" - "&amp;Measures!D608)</f>
        <v xml:space="preserve"> - </v>
      </c>
    </row>
    <row r="661" spans="16:17" x14ac:dyDescent="0.25">
      <c r="P661" t="str">
        <f>CONCATENATE(ROW(P661)-2," - ",Components!B656)</f>
        <v xml:space="preserve">659 - </v>
      </c>
      <c r="Q661" t="str">
        <f>CONCATENATE(Measures!B609&amp;" - "&amp;Measures!D609)</f>
        <v xml:space="preserve"> - </v>
      </c>
    </row>
    <row r="662" spans="16:17" x14ac:dyDescent="0.25">
      <c r="P662" t="str">
        <f>CONCATENATE(ROW(P662)-2," - ",Components!B657)</f>
        <v xml:space="preserve">660 - </v>
      </c>
      <c r="Q662" t="str">
        <f>CONCATENATE(Measures!B610&amp;" - "&amp;Measures!D610)</f>
        <v xml:space="preserve"> - </v>
      </c>
    </row>
    <row r="663" spans="16:17" x14ac:dyDescent="0.25">
      <c r="P663" t="str">
        <f>CONCATENATE(ROW(P663)-2," - ",Components!B658)</f>
        <v xml:space="preserve">661 - </v>
      </c>
      <c r="Q663" t="str">
        <f>CONCATENATE(Measures!B611&amp;" - "&amp;Measures!D611)</f>
        <v xml:space="preserve"> - </v>
      </c>
    </row>
    <row r="664" spans="16:17" x14ac:dyDescent="0.25">
      <c r="P664" t="str">
        <f>CONCATENATE(ROW(P664)-2," - ",Components!B659)</f>
        <v xml:space="preserve">662 - </v>
      </c>
      <c r="Q664" t="str">
        <f>CONCATENATE(Measures!B612&amp;" - "&amp;Measures!D612)</f>
        <v xml:space="preserve"> - </v>
      </c>
    </row>
    <row r="665" spans="16:17" x14ac:dyDescent="0.25">
      <c r="P665" t="str">
        <f>CONCATENATE(ROW(P665)-2," - ",Components!B660)</f>
        <v xml:space="preserve">663 - </v>
      </c>
      <c r="Q665" t="str">
        <f>CONCATENATE(Measures!B613&amp;" - "&amp;Measures!D613)</f>
        <v xml:space="preserve"> - </v>
      </c>
    </row>
    <row r="666" spans="16:17" x14ac:dyDescent="0.25">
      <c r="P666" t="str">
        <f>CONCATENATE(ROW(P666)-2," - ",Components!B661)</f>
        <v xml:space="preserve">664 - </v>
      </c>
      <c r="Q666" t="str">
        <f>CONCATENATE(Measures!B614&amp;" - "&amp;Measures!D614)</f>
        <v xml:space="preserve"> - </v>
      </c>
    </row>
    <row r="667" spans="16:17" x14ac:dyDescent="0.25">
      <c r="P667" t="str">
        <f>CONCATENATE(ROW(P667)-2," - ",Components!B662)</f>
        <v xml:space="preserve">665 - </v>
      </c>
      <c r="Q667" t="str">
        <f>CONCATENATE(Measures!B615&amp;" - "&amp;Measures!D615)</f>
        <v xml:space="preserve"> - </v>
      </c>
    </row>
    <row r="668" spans="16:17" x14ac:dyDescent="0.25">
      <c r="P668" t="str">
        <f>CONCATENATE(ROW(P668)-2," - ",Components!B663)</f>
        <v xml:space="preserve">666 - </v>
      </c>
      <c r="Q668" t="str">
        <f>CONCATENATE(Measures!B616&amp;" - "&amp;Measures!D616)</f>
        <v xml:space="preserve"> - </v>
      </c>
    </row>
    <row r="669" spans="16:17" x14ac:dyDescent="0.25">
      <c r="P669" t="str">
        <f>CONCATENATE(ROW(P669)-2," - ",Components!B664)</f>
        <v xml:space="preserve">667 - </v>
      </c>
      <c r="Q669" t="str">
        <f>CONCATENATE(Measures!B617&amp;" - "&amp;Measures!D617)</f>
        <v xml:space="preserve"> - </v>
      </c>
    </row>
    <row r="670" spans="16:17" x14ac:dyDescent="0.25">
      <c r="P670" t="str">
        <f>CONCATENATE(ROW(P670)-2," - ",Components!B665)</f>
        <v xml:space="preserve">668 - </v>
      </c>
      <c r="Q670" t="str">
        <f>CONCATENATE(Measures!B618&amp;" - "&amp;Measures!D618)</f>
        <v xml:space="preserve"> - </v>
      </c>
    </row>
    <row r="671" spans="16:17" x14ac:dyDescent="0.25">
      <c r="P671" t="str">
        <f>CONCATENATE(ROW(P671)-2," - ",Components!B666)</f>
        <v xml:space="preserve">669 - </v>
      </c>
      <c r="Q671" t="str">
        <f>CONCATENATE(Measures!B619&amp;" - "&amp;Measures!D619)</f>
        <v xml:space="preserve"> - </v>
      </c>
    </row>
    <row r="672" spans="16:17" x14ac:dyDescent="0.25">
      <c r="P672" t="str">
        <f>CONCATENATE(ROW(P672)-2," - ",Components!B667)</f>
        <v xml:space="preserve">670 - </v>
      </c>
      <c r="Q672" t="str">
        <f>CONCATENATE(Measures!B620&amp;" - "&amp;Measures!D620)</f>
        <v xml:space="preserve"> - </v>
      </c>
    </row>
    <row r="673" spans="16:17" x14ac:dyDescent="0.25">
      <c r="P673" t="str">
        <f>CONCATENATE(ROW(P673)-2," - ",Components!B668)</f>
        <v xml:space="preserve">671 - </v>
      </c>
      <c r="Q673" t="str">
        <f>CONCATENATE(Measures!B621&amp;" - "&amp;Measures!D621)</f>
        <v xml:space="preserve"> - </v>
      </c>
    </row>
    <row r="674" spans="16:17" x14ac:dyDescent="0.25">
      <c r="P674" t="str">
        <f>CONCATENATE(ROW(P674)-2," - ",Components!B669)</f>
        <v xml:space="preserve">672 - </v>
      </c>
      <c r="Q674" t="str">
        <f>CONCATENATE(Measures!B622&amp;" - "&amp;Measures!D622)</f>
        <v xml:space="preserve"> - </v>
      </c>
    </row>
    <row r="675" spans="16:17" x14ac:dyDescent="0.25">
      <c r="P675" t="str">
        <f>CONCATENATE(ROW(P675)-2," - ",Components!B670)</f>
        <v xml:space="preserve">673 - </v>
      </c>
      <c r="Q675" t="str">
        <f>CONCATENATE(Measures!B623&amp;" - "&amp;Measures!D623)</f>
        <v xml:space="preserve"> - </v>
      </c>
    </row>
    <row r="676" spans="16:17" x14ac:dyDescent="0.25">
      <c r="P676" t="str">
        <f>CONCATENATE(ROW(P676)-2," - ",Components!B671)</f>
        <v xml:space="preserve">674 - </v>
      </c>
      <c r="Q676" t="str">
        <f>CONCATENATE(Measures!B624&amp;" - "&amp;Measures!D624)</f>
        <v xml:space="preserve"> - </v>
      </c>
    </row>
    <row r="677" spans="16:17" x14ac:dyDescent="0.25">
      <c r="P677" t="str">
        <f>CONCATENATE(ROW(P677)-2," - ",Components!B672)</f>
        <v xml:space="preserve">675 - </v>
      </c>
      <c r="Q677" t="str">
        <f>CONCATENATE(Measures!B625&amp;" - "&amp;Measures!D625)</f>
        <v xml:space="preserve"> - </v>
      </c>
    </row>
    <row r="678" spans="16:17" x14ac:dyDescent="0.25">
      <c r="P678" t="str">
        <f>CONCATENATE(ROW(P678)-2," - ",Components!B673)</f>
        <v xml:space="preserve">676 - </v>
      </c>
      <c r="Q678" t="str">
        <f>CONCATENATE(Measures!B626&amp;" - "&amp;Measures!D626)</f>
        <v xml:space="preserve"> - </v>
      </c>
    </row>
    <row r="679" spans="16:17" x14ac:dyDescent="0.25">
      <c r="P679" t="str">
        <f>CONCATENATE(ROW(P679)-2," - ",Components!B674)</f>
        <v xml:space="preserve">677 - </v>
      </c>
      <c r="Q679" t="str">
        <f>CONCATENATE(Measures!B627&amp;" - "&amp;Measures!D627)</f>
        <v xml:space="preserve"> - </v>
      </c>
    </row>
    <row r="680" spans="16:17" x14ac:dyDescent="0.25">
      <c r="P680" t="str">
        <f>CONCATENATE(ROW(P680)-2," - ",Components!B675)</f>
        <v xml:space="preserve">678 - </v>
      </c>
      <c r="Q680" t="str">
        <f>CONCATENATE(Measures!B628&amp;" - "&amp;Measures!D628)</f>
        <v xml:space="preserve"> - </v>
      </c>
    </row>
    <row r="681" spans="16:17" x14ac:dyDescent="0.25">
      <c r="P681" t="str">
        <f>CONCATENATE(ROW(P681)-2," - ",Components!B676)</f>
        <v xml:space="preserve">679 - </v>
      </c>
      <c r="Q681" t="str">
        <f>CONCATENATE(Measures!B629&amp;" - "&amp;Measures!D629)</f>
        <v xml:space="preserve"> - </v>
      </c>
    </row>
    <row r="682" spans="16:17" x14ac:dyDescent="0.25">
      <c r="P682" t="str">
        <f>CONCATENATE(ROW(P682)-2," - ",Components!B677)</f>
        <v xml:space="preserve">680 - </v>
      </c>
      <c r="Q682" t="str">
        <f>CONCATENATE(Measures!B630&amp;" - "&amp;Measures!D630)</f>
        <v xml:space="preserve"> - </v>
      </c>
    </row>
    <row r="683" spans="16:17" x14ac:dyDescent="0.25">
      <c r="P683" t="str">
        <f>CONCATENATE(ROW(P683)-2," - ",Components!B678)</f>
        <v xml:space="preserve">681 - </v>
      </c>
      <c r="Q683" t="str">
        <f>CONCATENATE(Measures!B631&amp;" - "&amp;Measures!D631)</f>
        <v xml:space="preserve"> - </v>
      </c>
    </row>
    <row r="684" spans="16:17" x14ac:dyDescent="0.25">
      <c r="P684" t="str">
        <f>CONCATENATE(ROW(P684)-2," - ",Components!B679)</f>
        <v xml:space="preserve">682 - </v>
      </c>
      <c r="Q684" t="str">
        <f>CONCATENATE(Measures!B632&amp;" - "&amp;Measures!D632)</f>
        <v xml:space="preserve"> - </v>
      </c>
    </row>
    <row r="685" spans="16:17" x14ac:dyDescent="0.25">
      <c r="P685" t="str">
        <f>CONCATENATE(ROW(P685)-2," - ",Components!B680)</f>
        <v xml:space="preserve">683 - </v>
      </c>
      <c r="Q685" t="str">
        <f>CONCATENATE(Measures!B633&amp;" - "&amp;Measures!D633)</f>
        <v xml:space="preserve"> - </v>
      </c>
    </row>
    <row r="686" spans="16:17" x14ac:dyDescent="0.25">
      <c r="P686" t="str">
        <f>CONCATENATE(ROW(P686)-2," - ",Components!B681)</f>
        <v xml:space="preserve">684 - </v>
      </c>
      <c r="Q686" t="str">
        <f>CONCATENATE(Measures!B634&amp;" - "&amp;Measures!D634)</f>
        <v xml:space="preserve"> - </v>
      </c>
    </row>
    <row r="687" spans="16:17" x14ac:dyDescent="0.25">
      <c r="P687" t="str">
        <f>CONCATENATE(ROW(P687)-2," - ",Components!B682)</f>
        <v xml:space="preserve">685 - </v>
      </c>
      <c r="Q687" t="str">
        <f>CONCATENATE(Measures!B635&amp;" - "&amp;Measures!D635)</f>
        <v xml:space="preserve"> - </v>
      </c>
    </row>
    <row r="688" spans="16:17" x14ac:dyDescent="0.25">
      <c r="P688" t="str">
        <f>CONCATENATE(ROW(P688)-2," - ",Components!B683)</f>
        <v xml:space="preserve">686 - </v>
      </c>
      <c r="Q688" t="str">
        <f>CONCATENATE(Measures!B636&amp;" - "&amp;Measures!D636)</f>
        <v xml:space="preserve"> - </v>
      </c>
    </row>
    <row r="689" spans="16:17" x14ac:dyDescent="0.25">
      <c r="P689" t="str">
        <f>CONCATENATE(ROW(P689)-2," - ",Components!B684)</f>
        <v xml:space="preserve">687 - </v>
      </c>
      <c r="Q689" t="str">
        <f>CONCATENATE(Measures!B637&amp;" - "&amp;Measures!D637)</f>
        <v xml:space="preserve"> - </v>
      </c>
    </row>
    <row r="690" spans="16:17" x14ac:dyDescent="0.25">
      <c r="P690" t="str">
        <f>CONCATENATE(ROW(P690)-2," - ",Components!B685)</f>
        <v xml:space="preserve">688 - </v>
      </c>
      <c r="Q690" t="str">
        <f>CONCATENATE(Measures!B638&amp;" - "&amp;Measures!D638)</f>
        <v xml:space="preserve"> - </v>
      </c>
    </row>
    <row r="691" spans="16:17" x14ac:dyDescent="0.25">
      <c r="P691" t="str">
        <f>CONCATENATE(ROW(P691)-2," - ",Components!B686)</f>
        <v xml:space="preserve">689 - </v>
      </c>
      <c r="Q691" t="str">
        <f>CONCATENATE(Measures!B639&amp;" - "&amp;Measures!D639)</f>
        <v xml:space="preserve"> - </v>
      </c>
    </row>
    <row r="692" spans="16:17" x14ac:dyDescent="0.25">
      <c r="P692" t="str">
        <f>CONCATENATE(ROW(P692)-2," - ",Components!B687)</f>
        <v xml:space="preserve">690 - </v>
      </c>
      <c r="Q692" t="str">
        <f>CONCATENATE(Measures!B640&amp;" - "&amp;Measures!D640)</f>
        <v xml:space="preserve"> - </v>
      </c>
    </row>
    <row r="693" spans="16:17" x14ac:dyDescent="0.25">
      <c r="P693" t="str">
        <f>CONCATENATE(ROW(P693)-2," - ",Components!B688)</f>
        <v xml:space="preserve">691 - </v>
      </c>
      <c r="Q693" t="str">
        <f>CONCATENATE(Measures!B641&amp;" - "&amp;Measures!D641)</f>
        <v xml:space="preserve"> - </v>
      </c>
    </row>
    <row r="694" spans="16:17" x14ac:dyDescent="0.25">
      <c r="P694" t="str">
        <f>CONCATENATE(ROW(P694)-2," - ",Components!B689)</f>
        <v xml:space="preserve">692 - </v>
      </c>
      <c r="Q694" t="str">
        <f>CONCATENATE(Measures!B642&amp;" - "&amp;Measures!D642)</f>
        <v xml:space="preserve"> - </v>
      </c>
    </row>
    <row r="695" spans="16:17" x14ac:dyDescent="0.25">
      <c r="P695" t="str">
        <f>CONCATENATE(ROW(P695)-2," - ",Components!B690)</f>
        <v xml:space="preserve">693 - </v>
      </c>
      <c r="Q695" t="str">
        <f>CONCATENATE(Measures!B643&amp;" - "&amp;Measures!D643)</f>
        <v xml:space="preserve"> - </v>
      </c>
    </row>
    <row r="696" spans="16:17" x14ac:dyDescent="0.25">
      <c r="P696" t="str">
        <f>CONCATENATE(ROW(P696)-2," - ",Components!B691)</f>
        <v xml:space="preserve">694 - </v>
      </c>
      <c r="Q696" t="str">
        <f>CONCATENATE(Measures!B644&amp;" - "&amp;Measures!D644)</f>
        <v xml:space="preserve"> - </v>
      </c>
    </row>
    <row r="697" spans="16:17" x14ac:dyDescent="0.25">
      <c r="P697" t="str">
        <f>CONCATENATE(ROW(P697)-2," - ",Components!B692)</f>
        <v xml:space="preserve">695 - </v>
      </c>
      <c r="Q697" t="str">
        <f>CONCATENATE(Measures!B645&amp;" - "&amp;Measures!D645)</f>
        <v xml:space="preserve"> - </v>
      </c>
    </row>
    <row r="698" spans="16:17" x14ac:dyDescent="0.25">
      <c r="P698" t="str">
        <f>CONCATENATE(ROW(P698)-2," - ",Components!B693)</f>
        <v xml:space="preserve">696 - </v>
      </c>
      <c r="Q698" t="str">
        <f>CONCATENATE(Measures!B646&amp;" - "&amp;Measures!D646)</f>
        <v xml:space="preserve"> - </v>
      </c>
    </row>
    <row r="699" spans="16:17" x14ac:dyDescent="0.25">
      <c r="P699" t="str">
        <f>CONCATENATE(ROW(P699)-2," - ",Components!B694)</f>
        <v xml:space="preserve">697 - </v>
      </c>
      <c r="Q699" t="str">
        <f>CONCATENATE(Measures!B647&amp;" - "&amp;Measures!D647)</f>
        <v xml:space="preserve"> - </v>
      </c>
    </row>
    <row r="700" spans="16:17" x14ac:dyDescent="0.25">
      <c r="P700" t="str">
        <f>CONCATENATE(ROW(P700)-2," - ",Components!B695)</f>
        <v xml:space="preserve">698 - </v>
      </c>
      <c r="Q700" t="str">
        <f>CONCATENATE(Measures!B648&amp;" - "&amp;Measures!D648)</f>
        <v xml:space="preserve"> - </v>
      </c>
    </row>
    <row r="701" spans="16:17" x14ac:dyDescent="0.25">
      <c r="P701" t="str">
        <f>CONCATENATE(ROW(P701)-2," - ",Components!B696)</f>
        <v xml:space="preserve">699 - </v>
      </c>
      <c r="Q701" t="str">
        <f>CONCATENATE(Measures!B649&amp;" - "&amp;Measures!D649)</f>
        <v xml:space="preserve"> - </v>
      </c>
    </row>
    <row r="702" spans="16:17" x14ac:dyDescent="0.25">
      <c r="P702" t="str">
        <f>CONCATENATE(ROW(P702)-2," - ",Components!B697)</f>
        <v xml:space="preserve">700 - </v>
      </c>
      <c r="Q702" t="str">
        <f>CONCATENATE(Measures!B650&amp;" - "&amp;Measures!D650)</f>
        <v xml:space="preserve"> - </v>
      </c>
    </row>
    <row r="703" spans="16:17" x14ac:dyDescent="0.25">
      <c r="P703" t="str">
        <f>CONCATENATE(ROW(P703)-2," - ",Components!B698)</f>
        <v xml:space="preserve">701 - </v>
      </c>
      <c r="Q703" t="str">
        <f>CONCATENATE(Measures!B651&amp;" - "&amp;Measures!D651)</f>
        <v xml:space="preserve"> - </v>
      </c>
    </row>
    <row r="704" spans="16:17" x14ac:dyDescent="0.25">
      <c r="P704" t="str">
        <f>CONCATENATE(ROW(P704)-2," - ",Components!B699)</f>
        <v xml:space="preserve">702 - </v>
      </c>
      <c r="Q704" t="str">
        <f>CONCATENATE(Measures!B652&amp;" - "&amp;Measures!D652)</f>
        <v xml:space="preserve"> - </v>
      </c>
    </row>
    <row r="705" spans="16:17" x14ac:dyDescent="0.25">
      <c r="P705" t="str">
        <f>CONCATENATE(ROW(P705)-2," - ",Components!B700)</f>
        <v xml:space="preserve">703 - </v>
      </c>
      <c r="Q705" t="str">
        <f>CONCATENATE(Measures!B653&amp;" - "&amp;Measures!D653)</f>
        <v xml:space="preserve"> - </v>
      </c>
    </row>
    <row r="706" spans="16:17" x14ac:dyDescent="0.25">
      <c r="P706" t="str">
        <f>CONCATENATE(ROW(P706)-2," - ",Components!B701)</f>
        <v xml:space="preserve">704 - </v>
      </c>
      <c r="Q706" t="str">
        <f>CONCATENATE(Measures!B654&amp;" - "&amp;Measures!D654)</f>
        <v xml:space="preserve"> - </v>
      </c>
    </row>
    <row r="707" spans="16:17" x14ac:dyDescent="0.25">
      <c r="P707" t="str">
        <f>CONCATENATE(ROW(P707)-2," - ",Components!B702)</f>
        <v xml:space="preserve">705 - </v>
      </c>
      <c r="Q707" t="str">
        <f>CONCATENATE(Measures!B655&amp;" - "&amp;Measures!D655)</f>
        <v xml:space="preserve"> - </v>
      </c>
    </row>
    <row r="708" spans="16:17" x14ac:dyDescent="0.25">
      <c r="P708" t="str">
        <f>CONCATENATE(ROW(P708)-2," - ",Components!B703)</f>
        <v xml:space="preserve">706 - </v>
      </c>
      <c r="Q708" t="str">
        <f>CONCATENATE(Measures!B656&amp;" - "&amp;Measures!D656)</f>
        <v xml:space="preserve"> - </v>
      </c>
    </row>
    <row r="709" spans="16:17" x14ac:dyDescent="0.25">
      <c r="P709" t="str">
        <f>CONCATENATE(ROW(P709)-2," - ",Components!B704)</f>
        <v xml:space="preserve">707 - </v>
      </c>
      <c r="Q709" t="str">
        <f>CONCATENATE(Measures!B657&amp;" - "&amp;Measures!D657)</f>
        <v xml:space="preserve"> - </v>
      </c>
    </row>
    <row r="710" spans="16:17" x14ac:dyDescent="0.25">
      <c r="P710" t="str">
        <f>CONCATENATE(ROW(P710)-2," - ",Components!B705)</f>
        <v xml:space="preserve">708 - </v>
      </c>
      <c r="Q710" t="str">
        <f>CONCATENATE(Measures!B658&amp;" - "&amp;Measures!D658)</f>
        <v xml:space="preserve"> - </v>
      </c>
    </row>
    <row r="711" spans="16:17" x14ac:dyDescent="0.25">
      <c r="P711" t="str">
        <f>CONCATENATE(ROW(P711)-2," - ",Components!B706)</f>
        <v xml:space="preserve">709 - </v>
      </c>
      <c r="Q711" t="str">
        <f>CONCATENATE(Measures!B659&amp;" - "&amp;Measures!D659)</f>
        <v xml:space="preserve"> - </v>
      </c>
    </row>
    <row r="712" spans="16:17" x14ac:dyDescent="0.25">
      <c r="P712" t="str">
        <f>CONCATENATE(ROW(P712)-2," - ",Components!B707)</f>
        <v xml:space="preserve">710 - </v>
      </c>
      <c r="Q712" t="str">
        <f>CONCATENATE(Measures!B660&amp;" - "&amp;Measures!D660)</f>
        <v xml:space="preserve"> - </v>
      </c>
    </row>
    <row r="713" spans="16:17" x14ac:dyDescent="0.25">
      <c r="P713" t="str">
        <f>CONCATENATE(ROW(P713)-2," - ",Components!B708)</f>
        <v xml:space="preserve">711 - </v>
      </c>
      <c r="Q713" t="str">
        <f>CONCATENATE(Measures!B661&amp;" - "&amp;Measures!D661)</f>
        <v xml:space="preserve"> - </v>
      </c>
    </row>
    <row r="714" spans="16:17" x14ac:dyDescent="0.25">
      <c r="P714" t="str">
        <f>CONCATENATE(ROW(P714)-2," - ",Components!B709)</f>
        <v xml:space="preserve">712 - </v>
      </c>
      <c r="Q714" t="str">
        <f>CONCATENATE(Measures!B662&amp;" - "&amp;Measures!D662)</f>
        <v xml:space="preserve"> - </v>
      </c>
    </row>
    <row r="715" spans="16:17" x14ac:dyDescent="0.25">
      <c r="P715" t="str">
        <f>CONCATENATE(ROW(P715)-2," - ",Components!B710)</f>
        <v xml:space="preserve">713 - </v>
      </c>
      <c r="Q715" t="str">
        <f>CONCATENATE(Measures!B663&amp;" - "&amp;Measures!D663)</f>
        <v xml:space="preserve"> - </v>
      </c>
    </row>
    <row r="716" spans="16:17" x14ac:dyDescent="0.25">
      <c r="P716" t="str">
        <f>CONCATENATE(ROW(P716)-2," - ",Components!B711)</f>
        <v xml:space="preserve">714 - </v>
      </c>
      <c r="Q716" t="str">
        <f>CONCATENATE(Measures!B664&amp;" - "&amp;Measures!D664)</f>
        <v xml:space="preserve"> - </v>
      </c>
    </row>
    <row r="717" spans="16:17" x14ac:dyDescent="0.25">
      <c r="P717" t="str">
        <f>CONCATENATE(ROW(P717)-2," - ",Components!B712)</f>
        <v xml:space="preserve">715 - </v>
      </c>
      <c r="Q717" t="str">
        <f>CONCATENATE(Measures!B665&amp;" - "&amp;Measures!D665)</f>
        <v xml:space="preserve"> - </v>
      </c>
    </row>
    <row r="718" spans="16:17" x14ac:dyDescent="0.25">
      <c r="P718" t="str">
        <f>CONCATENATE(ROW(P718)-2," - ",Components!B713)</f>
        <v xml:space="preserve">716 - </v>
      </c>
      <c r="Q718" t="str">
        <f>CONCATENATE(Measures!B666&amp;" - "&amp;Measures!D666)</f>
        <v xml:space="preserve"> - </v>
      </c>
    </row>
    <row r="719" spans="16:17" x14ac:dyDescent="0.25">
      <c r="P719" t="str">
        <f>CONCATENATE(ROW(P719)-2," - ",Components!B714)</f>
        <v xml:space="preserve">717 - </v>
      </c>
      <c r="Q719" t="str">
        <f>CONCATENATE(Measures!B667&amp;" - "&amp;Measures!D667)</f>
        <v xml:space="preserve"> - </v>
      </c>
    </row>
    <row r="720" spans="16:17" x14ac:dyDescent="0.25">
      <c r="P720" t="str">
        <f>CONCATENATE(ROW(P720)-2," - ",Components!B715)</f>
        <v xml:space="preserve">718 - </v>
      </c>
      <c r="Q720" t="str">
        <f>CONCATENATE(Measures!B668&amp;" - "&amp;Measures!D668)</f>
        <v xml:space="preserve"> - </v>
      </c>
    </row>
    <row r="721" spans="16:17" x14ac:dyDescent="0.25">
      <c r="P721" t="str">
        <f>CONCATENATE(ROW(P721)-2," - ",Components!B716)</f>
        <v xml:space="preserve">719 - </v>
      </c>
      <c r="Q721" t="str">
        <f>CONCATENATE(Measures!B669&amp;" - "&amp;Measures!D669)</f>
        <v xml:space="preserve"> - </v>
      </c>
    </row>
    <row r="722" spans="16:17" x14ac:dyDescent="0.25">
      <c r="P722" t="str">
        <f>CONCATENATE(ROW(P722)-2," - ",Components!B717)</f>
        <v xml:space="preserve">720 - </v>
      </c>
      <c r="Q722" t="str">
        <f>CONCATENATE(Measures!B670&amp;" - "&amp;Measures!D670)</f>
        <v xml:space="preserve"> - </v>
      </c>
    </row>
    <row r="723" spans="16:17" x14ac:dyDescent="0.25">
      <c r="P723" t="str">
        <f>CONCATENATE(ROW(P723)-2," - ",Components!B718)</f>
        <v xml:space="preserve">721 - </v>
      </c>
      <c r="Q723" t="str">
        <f>CONCATENATE(Measures!B671&amp;" - "&amp;Measures!D671)</f>
        <v xml:space="preserve"> - </v>
      </c>
    </row>
    <row r="724" spans="16:17" x14ac:dyDescent="0.25">
      <c r="P724" t="str">
        <f>CONCATENATE(ROW(P724)-2," - ",Components!B719)</f>
        <v xml:space="preserve">722 - </v>
      </c>
      <c r="Q724" t="str">
        <f>CONCATENATE(Measures!B672&amp;" - "&amp;Measures!D672)</f>
        <v xml:space="preserve"> - </v>
      </c>
    </row>
    <row r="725" spans="16:17" x14ac:dyDescent="0.25">
      <c r="P725" t="str">
        <f>CONCATENATE(ROW(P725)-2," - ",Components!B720)</f>
        <v xml:space="preserve">723 - </v>
      </c>
      <c r="Q725" t="str">
        <f>CONCATENATE(Measures!B673&amp;" - "&amp;Measures!D673)</f>
        <v xml:space="preserve"> - </v>
      </c>
    </row>
    <row r="726" spans="16:17" x14ac:dyDescent="0.25">
      <c r="P726" t="str">
        <f>CONCATENATE(ROW(P726)-2," - ",Components!B721)</f>
        <v xml:space="preserve">724 - </v>
      </c>
      <c r="Q726" t="str">
        <f>CONCATENATE(Measures!B674&amp;" - "&amp;Measures!D674)</f>
        <v xml:space="preserve"> - </v>
      </c>
    </row>
    <row r="727" spans="16:17" x14ac:dyDescent="0.25">
      <c r="P727" t="str">
        <f>CONCATENATE(ROW(P727)-2," - ",Components!B722)</f>
        <v xml:space="preserve">725 - </v>
      </c>
      <c r="Q727" t="str">
        <f>CONCATENATE(Measures!B675&amp;" - "&amp;Measures!D675)</f>
        <v xml:space="preserve"> - </v>
      </c>
    </row>
    <row r="728" spans="16:17" x14ac:dyDescent="0.25">
      <c r="P728" t="str">
        <f>CONCATENATE(ROW(P728)-2," - ",Components!B723)</f>
        <v xml:space="preserve">726 - </v>
      </c>
      <c r="Q728" t="str">
        <f>CONCATENATE(Measures!B676&amp;" - "&amp;Measures!D676)</f>
        <v xml:space="preserve"> - </v>
      </c>
    </row>
    <row r="729" spans="16:17" x14ac:dyDescent="0.25">
      <c r="P729" t="str">
        <f>CONCATENATE(ROW(P729)-2," - ",Components!B724)</f>
        <v xml:space="preserve">727 - </v>
      </c>
      <c r="Q729" t="str">
        <f>CONCATENATE(Measures!B677&amp;" - "&amp;Measures!D677)</f>
        <v xml:space="preserve"> - </v>
      </c>
    </row>
    <row r="730" spans="16:17" x14ac:dyDescent="0.25">
      <c r="P730" t="str">
        <f>CONCATENATE(ROW(P730)-2," - ",Components!B725)</f>
        <v xml:space="preserve">728 - </v>
      </c>
      <c r="Q730" t="str">
        <f>CONCATENATE(Measures!B678&amp;" - "&amp;Measures!D678)</f>
        <v xml:space="preserve"> - </v>
      </c>
    </row>
    <row r="731" spans="16:17" x14ac:dyDescent="0.25">
      <c r="P731" t="str">
        <f>CONCATENATE(ROW(P731)-2," - ",Components!B726)</f>
        <v xml:space="preserve">729 - </v>
      </c>
      <c r="Q731" t="str">
        <f>CONCATENATE(Measures!B679&amp;" - "&amp;Measures!D679)</f>
        <v xml:space="preserve"> - </v>
      </c>
    </row>
    <row r="732" spans="16:17" x14ac:dyDescent="0.25">
      <c r="P732" t="str">
        <f>CONCATENATE(ROW(P732)-2," - ",Components!B727)</f>
        <v xml:space="preserve">730 - </v>
      </c>
      <c r="Q732" t="str">
        <f>CONCATENATE(Measures!B680&amp;" - "&amp;Measures!D680)</f>
        <v xml:space="preserve"> - </v>
      </c>
    </row>
    <row r="733" spans="16:17" x14ac:dyDescent="0.25">
      <c r="P733" t="str">
        <f>CONCATENATE(ROW(P733)-2," - ",Components!B728)</f>
        <v xml:space="preserve">731 - </v>
      </c>
      <c r="Q733" t="str">
        <f>CONCATENATE(Measures!B681&amp;" - "&amp;Measures!D681)</f>
        <v xml:space="preserve"> - </v>
      </c>
    </row>
    <row r="734" spans="16:17" x14ac:dyDescent="0.25">
      <c r="P734" t="str">
        <f>CONCATENATE(ROW(P734)-2," - ",Components!B729)</f>
        <v xml:space="preserve">732 - </v>
      </c>
      <c r="Q734" t="str">
        <f>CONCATENATE(Measures!B682&amp;" - "&amp;Measures!D682)</f>
        <v xml:space="preserve"> - </v>
      </c>
    </row>
    <row r="735" spans="16:17" x14ac:dyDescent="0.25">
      <c r="P735" t="str">
        <f>CONCATENATE(ROW(P735)-2," - ",Components!B730)</f>
        <v xml:space="preserve">733 - </v>
      </c>
      <c r="Q735" t="str">
        <f>CONCATENATE(Measures!B683&amp;" - "&amp;Measures!D683)</f>
        <v xml:space="preserve"> - </v>
      </c>
    </row>
    <row r="736" spans="16:17" x14ac:dyDescent="0.25">
      <c r="P736" t="str">
        <f>CONCATENATE(ROW(P736)-2," - ",Components!B731)</f>
        <v xml:space="preserve">734 - </v>
      </c>
      <c r="Q736" t="str">
        <f>CONCATENATE(Measures!B684&amp;" - "&amp;Measures!D684)</f>
        <v xml:space="preserve"> - </v>
      </c>
    </row>
    <row r="737" spans="16:17" x14ac:dyDescent="0.25">
      <c r="P737" t="str">
        <f>CONCATENATE(ROW(P737)-2," - ",Components!B732)</f>
        <v xml:space="preserve">735 - </v>
      </c>
      <c r="Q737" t="str">
        <f>CONCATENATE(Measures!B685&amp;" - "&amp;Measures!D685)</f>
        <v xml:space="preserve"> - </v>
      </c>
    </row>
    <row r="738" spans="16:17" x14ac:dyDescent="0.25">
      <c r="P738" t="str">
        <f>CONCATENATE(ROW(P738)-2," - ",Components!B733)</f>
        <v xml:space="preserve">736 - </v>
      </c>
      <c r="Q738" t="str">
        <f>CONCATENATE(Measures!B686&amp;" - "&amp;Measures!D686)</f>
        <v xml:space="preserve"> - </v>
      </c>
    </row>
    <row r="739" spans="16:17" x14ac:dyDescent="0.25">
      <c r="P739" t="str">
        <f>CONCATENATE(ROW(P739)-2," - ",Components!B734)</f>
        <v xml:space="preserve">737 - </v>
      </c>
      <c r="Q739" t="str">
        <f>CONCATENATE(Measures!B687&amp;" - "&amp;Measures!D687)</f>
        <v xml:space="preserve"> - </v>
      </c>
    </row>
    <row r="740" spans="16:17" x14ac:dyDescent="0.25">
      <c r="P740" t="str">
        <f>CONCATENATE(ROW(P740)-2," - ",Components!B735)</f>
        <v xml:space="preserve">738 - </v>
      </c>
      <c r="Q740" t="str">
        <f>CONCATENATE(Measures!B688&amp;" - "&amp;Measures!D688)</f>
        <v xml:space="preserve"> - </v>
      </c>
    </row>
    <row r="741" spans="16:17" x14ac:dyDescent="0.25">
      <c r="P741" t="str">
        <f>CONCATENATE(ROW(P741)-2," - ",Components!B736)</f>
        <v xml:space="preserve">739 - </v>
      </c>
      <c r="Q741" t="str">
        <f>CONCATENATE(Measures!B689&amp;" - "&amp;Measures!D689)</f>
        <v xml:space="preserve"> - </v>
      </c>
    </row>
    <row r="742" spans="16:17" x14ac:dyDescent="0.25">
      <c r="P742" t="str">
        <f>CONCATENATE(ROW(P742)-2," - ",Components!B737)</f>
        <v xml:space="preserve">740 - </v>
      </c>
      <c r="Q742" t="str">
        <f>CONCATENATE(Measures!B690&amp;" - "&amp;Measures!D690)</f>
        <v xml:space="preserve"> - </v>
      </c>
    </row>
    <row r="743" spans="16:17" x14ac:dyDescent="0.25">
      <c r="P743" t="str">
        <f>CONCATENATE(ROW(P743)-2," - ",Components!B738)</f>
        <v xml:space="preserve">741 - </v>
      </c>
      <c r="Q743" t="str">
        <f>CONCATENATE(Measures!B691&amp;" - "&amp;Measures!D691)</f>
        <v xml:space="preserve"> - </v>
      </c>
    </row>
    <row r="744" spans="16:17" x14ac:dyDescent="0.25">
      <c r="P744" t="str">
        <f>CONCATENATE(ROW(P744)-2," - ",Components!B739)</f>
        <v xml:space="preserve">742 - </v>
      </c>
      <c r="Q744" t="str">
        <f>CONCATENATE(Measures!B692&amp;" - "&amp;Measures!D692)</f>
        <v xml:space="preserve"> - </v>
      </c>
    </row>
    <row r="745" spans="16:17" x14ac:dyDescent="0.25">
      <c r="P745" t="str">
        <f>CONCATENATE(ROW(P745)-2," - ",Components!B740)</f>
        <v xml:space="preserve">743 - </v>
      </c>
      <c r="Q745" t="str">
        <f>CONCATENATE(Measures!B693&amp;" - "&amp;Measures!D693)</f>
        <v xml:space="preserve"> - </v>
      </c>
    </row>
    <row r="746" spans="16:17" x14ac:dyDescent="0.25">
      <c r="P746" t="str">
        <f>CONCATENATE(ROW(P746)-2," - ",Components!B741)</f>
        <v xml:space="preserve">744 - </v>
      </c>
      <c r="Q746" t="str">
        <f>CONCATENATE(Measures!B694&amp;" - "&amp;Measures!D694)</f>
        <v xml:space="preserve"> - </v>
      </c>
    </row>
    <row r="747" spans="16:17" x14ac:dyDescent="0.25">
      <c r="P747" t="str">
        <f>CONCATENATE(ROW(P747)-2," - ",Components!B742)</f>
        <v xml:space="preserve">745 - </v>
      </c>
      <c r="Q747" t="str">
        <f>CONCATENATE(Measures!B695&amp;" - "&amp;Measures!D695)</f>
        <v xml:space="preserve"> - </v>
      </c>
    </row>
    <row r="748" spans="16:17" x14ac:dyDescent="0.25">
      <c r="P748" t="str">
        <f>CONCATENATE(ROW(P748)-2," - ",Components!B743)</f>
        <v xml:space="preserve">746 - </v>
      </c>
      <c r="Q748" t="str">
        <f>CONCATENATE(Measures!B696&amp;" - "&amp;Measures!D696)</f>
        <v xml:space="preserve"> - </v>
      </c>
    </row>
    <row r="749" spans="16:17" x14ac:dyDescent="0.25">
      <c r="P749" t="str">
        <f>CONCATENATE(ROW(P749)-2," - ",Components!B744)</f>
        <v xml:space="preserve">747 - </v>
      </c>
      <c r="Q749" t="str">
        <f>CONCATENATE(Measures!B697&amp;" - "&amp;Measures!D697)</f>
        <v xml:space="preserve"> - </v>
      </c>
    </row>
    <row r="750" spans="16:17" x14ac:dyDescent="0.25">
      <c r="P750" t="str">
        <f>CONCATENATE(ROW(P750)-2," - ",Components!B745)</f>
        <v xml:space="preserve">748 - </v>
      </c>
      <c r="Q750" t="str">
        <f>CONCATENATE(Measures!B698&amp;" - "&amp;Measures!D698)</f>
        <v xml:space="preserve"> - </v>
      </c>
    </row>
    <row r="751" spans="16:17" x14ac:dyDescent="0.25">
      <c r="P751" t="str">
        <f>CONCATENATE(ROW(P751)-2," - ",Components!B746)</f>
        <v xml:space="preserve">749 - </v>
      </c>
      <c r="Q751" t="str">
        <f>CONCATENATE(Measures!B699&amp;" - "&amp;Measures!D699)</f>
        <v xml:space="preserve"> - </v>
      </c>
    </row>
    <row r="752" spans="16:17" x14ac:dyDescent="0.25">
      <c r="P752" t="str">
        <f>CONCATENATE(ROW(P752)-2," - ",Components!B747)</f>
        <v xml:space="preserve">750 - </v>
      </c>
      <c r="Q752" t="str">
        <f>CONCATENATE(Measures!B700&amp;" - "&amp;Measures!D700)</f>
        <v xml:space="preserve"> - </v>
      </c>
    </row>
    <row r="753" spans="16:17" x14ac:dyDescent="0.25">
      <c r="P753" t="str">
        <f>CONCATENATE(ROW(P753)-2," - ",Components!B748)</f>
        <v xml:space="preserve">751 - </v>
      </c>
      <c r="Q753" t="str">
        <f>CONCATENATE(Measures!B701&amp;" - "&amp;Measures!D701)</f>
        <v xml:space="preserve"> - </v>
      </c>
    </row>
    <row r="754" spans="16:17" x14ac:dyDescent="0.25">
      <c r="P754" t="str">
        <f>CONCATENATE(ROW(P754)-2," - ",Components!B749)</f>
        <v xml:space="preserve">752 - </v>
      </c>
      <c r="Q754" t="str">
        <f>CONCATENATE(Measures!B702&amp;" - "&amp;Measures!D702)</f>
        <v xml:space="preserve"> - </v>
      </c>
    </row>
    <row r="755" spans="16:17" x14ac:dyDescent="0.25">
      <c r="P755" t="str">
        <f>CONCATENATE(ROW(P755)-2," - ",Components!B750)</f>
        <v xml:space="preserve">753 - </v>
      </c>
      <c r="Q755" t="str">
        <f>CONCATENATE(Measures!B703&amp;" - "&amp;Measures!D703)</f>
        <v xml:space="preserve"> - </v>
      </c>
    </row>
    <row r="756" spans="16:17" x14ac:dyDescent="0.25">
      <c r="P756" t="str">
        <f>CONCATENATE(ROW(P756)-2," - ",Components!B751)</f>
        <v xml:space="preserve">754 - </v>
      </c>
      <c r="Q756" t="str">
        <f>CONCATENATE(Measures!B704&amp;" - "&amp;Measures!D704)</f>
        <v xml:space="preserve"> - </v>
      </c>
    </row>
    <row r="757" spans="16:17" x14ac:dyDescent="0.25">
      <c r="P757" t="str">
        <f>CONCATENATE(ROW(P757)-2," - ",Components!B752)</f>
        <v xml:space="preserve">755 - </v>
      </c>
      <c r="Q757" t="str">
        <f>CONCATENATE(Measures!B705&amp;" - "&amp;Measures!D705)</f>
        <v xml:space="preserve"> - </v>
      </c>
    </row>
    <row r="758" spans="16:17" x14ac:dyDescent="0.25">
      <c r="P758" t="str">
        <f>CONCATENATE(ROW(P758)-2," - ",Components!B753)</f>
        <v xml:space="preserve">756 - </v>
      </c>
      <c r="Q758" t="str">
        <f>CONCATENATE(Measures!B706&amp;" - "&amp;Measures!D706)</f>
        <v xml:space="preserve"> - </v>
      </c>
    </row>
    <row r="759" spans="16:17" x14ac:dyDescent="0.25">
      <c r="P759" t="str">
        <f>CONCATENATE(ROW(P759)-2," - ",Components!B754)</f>
        <v xml:space="preserve">757 - </v>
      </c>
      <c r="Q759" t="str">
        <f>CONCATENATE(Measures!B707&amp;" - "&amp;Measures!D707)</f>
        <v xml:space="preserve"> - </v>
      </c>
    </row>
    <row r="760" spans="16:17" x14ac:dyDescent="0.25">
      <c r="P760" t="str">
        <f>CONCATENATE(ROW(P760)-2," - ",Components!B755)</f>
        <v xml:space="preserve">758 - </v>
      </c>
      <c r="Q760" t="str">
        <f>CONCATENATE(Measures!B708&amp;" - "&amp;Measures!D708)</f>
        <v xml:space="preserve"> - </v>
      </c>
    </row>
    <row r="761" spans="16:17" x14ac:dyDescent="0.25">
      <c r="P761" t="str">
        <f>CONCATENATE(ROW(P761)-2," - ",Components!B756)</f>
        <v xml:space="preserve">759 - </v>
      </c>
      <c r="Q761" t="str">
        <f>CONCATENATE(Measures!B709&amp;" - "&amp;Measures!D709)</f>
        <v xml:space="preserve"> - </v>
      </c>
    </row>
    <row r="762" spans="16:17" x14ac:dyDescent="0.25">
      <c r="P762" t="str">
        <f>CONCATENATE(ROW(P762)-2," - ",Components!B757)</f>
        <v xml:space="preserve">760 - </v>
      </c>
      <c r="Q762" t="str">
        <f>CONCATENATE(Measures!B710&amp;" - "&amp;Measures!D710)</f>
        <v xml:space="preserve"> - </v>
      </c>
    </row>
    <row r="763" spans="16:17" x14ac:dyDescent="0.25">
      <c r="P763" t="str">
        <f>CONCATENATE(ROW(P763)-2," - ",Components!B758)</f>
        <v xml:space="preserve">761 - </v>
      </c>
      <c r="Q763" t="str">
        <f>CONCATENATE(Measures!B711&amp;" - "&amp;Measures!D711)</f>
        <v xml:space="preserve"> - </v>
      </c>
    </row>
    <row r="764" spans="16:17" x14ac:dyDescent="0.25">
      <c r="P764" t="str">
        <f>CONCATENATE(ROW(P764)-2," - ",Components!B759)</f>
        <v xml:space="preserve">762 - </v>
      </c>
      <c r="Q764" t="str">
        <f>CONCATENATE(Measures!B712&amp;" - "&amp;Measures!D712)</f>
        <v xml:space="preserve"> - </v>
      </c>
    </row>
    <row r="765" spans="16:17" x14ac:dyDescent="0.25">
      <c r="P765" t="str">
        <f>CONCATENATE(ROW(P765)-2," - ",Components!B760)</f>
        <v xml:space="preserve">763 - </v>
      </c>
      <c r="Q765" t="str">
        <f>CONCATENATE(Measures!B713&amp;" - "&amp;Measures!D713)</f>
        <v xml:space="preserve"> - </v>
      </c>
    </row>
    <row r="766" spans="16:17" x14ac:dyDescent="0.25">
      <c r="P766" t="str">
        <f>CONCATENATE(ROW(P766)-2," - ",Components!B761)</f>
        <v xml:space="preserve">764 - </v>
      </c>
      <c r="Q766" t="str">
        <f>CONCATENATE(Measures!B714&amp;" - "&amp;Measures!D714)</f>
        <v xml:space="preserve"> - </v>
      </c>
    </row>
    <row r="767" spans="16:17" x14ac:dyDescent="0.25">
      <c r="P767" t="str">
        <f>CONCATENATE(ROW(P767)-2," - ",Components!B762)</f>
        <v xml:space="preserve">765 - </v>
      </c>
      <c r="Q767" t="str">
        <f>CONCATENATE(Measures!B715&amp;" - "&amp;Measures!D715)</f>
        <v xml:space="preserve"> - </v>
      </c>
    </row>
    <row r="768" spans="16:17" x14ac:dyDescent="0.25">
      <c r="P768" t="str">
        <f>CONCATENATE(ROW(P768)-2," - ",Components!B763)</f>
        <v xml:space="preserve">766 - </v>
      </c>
      <c r="Q768" t="str">
        <f>CONCATENATE(Measures!B716&amp;" - "&amp;Measures!D716)</f>
        <v xml:space="preserve"> - </v>
      </c>
    </row>
    <row r="769" spans="16:17" x14ac:dyDescent="0.25">
      <c r="P769" t="str">
        <f>CONCATENATE(ROW(P769)-2," - ",Components!B764)</f>
        <v xml:space="preserve">767 - </v>
      </c>
      <c r="Q769" t="str">
        <f>CONCATENATE(Measures!B717&amp;" - "&amp;Measures!D717)</f>
        <v xml:space="preserve"> - </v>
      </c>
    </row>
    <row r="770" spans="16:17" x14ac:dyDescent="0.25">
      <c r="P770" t="str">
        <f>CONCATENATE(ROW(P770)-2," - ",Components!B765)</f>
        <v xml:space="preserve">768 - </v>
      </c>
      <c r="Q770" t="str">
        <f>CONCATENATE(Measures!B718&amp;" - "&amp;Measures!D718)</f>
        <v xml:space="preserve"> - </v>
      </c>
    </row>
    <row r="771" spans="16:17" x14ac:dyDescent="0.25">
      <c r="P771" t="str">
        <f>CONCATENATE(ROW(P771)-2," - ",Components!B766)</f>
        <v xml:space="preserve">769 - </v>
      </c>
      <c r="Q771" t="str">
        <f>CONCATENATE(Measures!B719&amp;" - "&amp;Measures!D719)</f>
        <v xml:space="preserve"> - </v>
      </c>
    </row>
    <row r="772" spans="16:17" x14ac:dyDescent="0.25">
      <c r="P772" t="str">
        <f>CONCATENATE(ROW(P772)-2," - ",Components!B767)</f>
        <v xml:space="preserve">770 - </v>
      </c>
      <c r="Q772" t="str">
        <f>CONCATENATE(Measures!B720&amp;" - "&amp;Measures!D720)</f>
        <v xml:space="preserve"> - </v>
      </c>
    </row>
    <row r="773" spans="16:17" x14ac:dyDescent="0.25">
      <c r="P773" t="str">
        <f>CONCATENATE(ROW(P773)-2," - ",Components!B768)</f>
        <v xml:space="preserve">771 - </v>
      </c>
      <c r="Q773" t="str">
        <f>CONCATENATE(Measures!B721&amp;" - "&amp;Measures!D721)</f>
        <v xml:space="preserve"> - </v>
      </c>
    </row>
    <row r="774" spans="16:17" x14ac:dyDescent="0.25">
      <c r="P774" t="str">
        <f>CONCATENATE(ROW(P774)-2," - ",Components!B769)</f>
        <v xml:space="preserve">772 - </v>
      </c>
      <c r="Q774" t="str">
        <f>CONCATENATE(Measures!B722&amp;" - "&amp;Measures!D722)</f>
        <v xml:space="preserve"> - </v>
      </c>
    </row>
    <row r="775" spans="16:17" x14ac:dyDescent="0.25">
      <c r="P775" t="str">
        <f>CONCATENATE(ROW(P775)-2," - ",Components!B770)</f>
        <v xml:space="preserve">773 - </v>
      </c>
      <c r="Q775" t="str">
        <f>CONCATENATE(Measures!B723&amp;" - "&amp;Measures!D723)</f>
        <v xml:space="preserve"> - </v>
      </c>
    </row>
    <row r="776" spans="16:17" x14ac:dyDescent="0.25">
      <c r="P776" t="str">
        <f>CONCATENATE(ROW(P776)-2," - ",Components!B771)</f>
        <v xml:space="preserve">774 - </v>
      </c>
      <c r="Q776" t="str">
        <f>CONCATENATE(Measures!B724&amp;" - "&amp;Measures!D724)</f>
        <v xml:space="preserve"> - </v>
      </c>
    </row>
    <row r="777" spans="16:17" x14ac:dyDescent="0.25">
      <c r="P777" t="str">
        <f>CONCATENATE(ROW(P777)-2," - ",Components!B772)</f>
        <v xml:space="preserve">775 - </v>
      </c>
      <c r="Q777" t="str">
        <f>CONCATENATE(Measures!B725&amp;" - "&amp;Measures!D725)</f>
        <v xml:space="preserve"> - </v>
      </c>
    </row>
    <row r="778" spans="16:17" x14ac:dyDescent="0.25">
      <c r="P778" t="str">
        <f>CONCATENATE(ROW(P778)-2," - ",Components!B773)</f>
        <v xml:space="preserve">776 - </v>
      </c>
      <c r="Q778" t="str">
        <f>CONCATENATE(Measures!B726&amp;" - "&amp;Measures!D726)</f>
        <v xml:space="preserve"> - </v>
      </c>
    </row>
    <row r="779" spans="16:17" x14ac:dyDescent="0.25">
      <c r="P779" t="str">
        <f>CONCATENATE(ROW(P779)-2," - ",Components!B774)</f>
        <v xml:space="preserve">777 - </v>
      </c>
      <c r="Q779" t="str">
        <f>CONCATENATE(Measures!B727&amp;" - "&amp;Measures!D727)</f>
        <v xml:space="preserve"> - </v>
      </c>
    </row>
    <row r="780" spans="16:17" x14ac:dyDescent="0.25">
      <c r="P780" t="str">
        <f>CONCATENATE(ROW(P780)-2," - ",Components!B775)</f>
        <v xml:space="preserve">778 - </v>
      </c>
      <c r="Q780" t="str">
        <f>CONCATENATE(Measures!B728&amp;" - "&amp;Measures!D728)</f>
        <v xml:space="preserve"> - </v>
      </c>
    </row>
    <row r="781" spans="16:17" x14ac:dyDescent="0.25">
      <c r="P781" t="str">
        <f>CONCATENATE(ROW(P781)-2," - ",Components!B776)</f>
        <v xml:space="preserve">779 - </v>
      </c>
      <c r="Q781" t="str">
        <f>CONCATENATE(Measures!B729&amp;" - "&amp;Measures!D729)</f>
        <v xml:space="preserve"> - </v>
      </c>
    </row>
    <row r="782" spans="16:17" x14ac:dyDescent="0.25">
      <c r="P782" t="str">
        <f>CONCATENATE(ROW(P782)-2," - ",Components!B777)</f>
        <v xml:space="preserve">780 - </v>
      </c>
      <c r="Q782" t="str">
        <f>CONCATENATE(Measures!B730&amp;" - "&amp;Measures!D730)</f>
        <v xml:space="preserve"> - </v>
      </c>
    </row>
    <row r="783" spans="16:17" x14ac:dyDescent="0.25">
      <c r="P783" t="str">
        <f>CONCATENATE(ROW(P783)-2," - ",Components!B778)</f>
        <v xml:space="preserve">781 - </v>
      </c>
      <c r="Q783" t="str">
        <f>CONCATENATE(Measures!B731&amp;" - "&amp;Measures!D731)</f>
        <v xml:space="preserve"> - </v>
      </c>
    </row>
    <row r="784" spans="16:17" x14ac:dyDescent="0.25">
      <c r="P784" t="str">
        <f>CONCATENATE(ROW(P784)-2," - ",Components!B779)</f>
        <v xml:space="preserve">782 - </v>
      </c>
      <c r="Q784" t="str">
        <f>CONCATENATE(Measures!B732&amp;" - "&amp;Measures!D732)</f>
        <v xml:space="preserve"> - </v>
      </c>
    </row>
    <row r="785" spans="16:17" x14ac:dyDescent="0.25">
      <c r="P785" t="str">
        <f>CONCATENATE(ROW(P785)-2," - ",Components!B780)</f>
        <v xml:space="preserve">783 - </v>
      </c>
      <c r="Q785" t="str">
        <f>CONCATENATE(Measures!B733&amp;" - "&amp;Measures!D733)</f>
        <v xml:space="preserve"> - </v>
      </c>
    </row>
    <row r="786" spans="16:17" x14ac:dyDescent="0.25">
      <c r="P786" t="str">
        <f>CONCATENATE(ROW(P786)-2," - ",Components!B781)</f>
        <v xml:space="preserve">784 - </v>
      </c>
      <c r="Q786" t="str">
        <f>CONCATENATE(Measures!B734&amp;" - "&amp;Measures!D734)</f>
        <v xml:space="preserve"> - </v>
      </c>
    </row>
    <row r="787" spans="16:17" x14ac:dyDescent="0.25">
      <c r="P787" t="str">
        <f>CONCATENATE(ROW(P787)-2," - ",Components!B782)</f>
        <v xml:space="preserve">785 - </v>
      </c>
      <c r="Q787" t="str">
        <f>CONCATENATE(Measures!B735&amp;" - "&amp;Measures!D735)</f>
        <v xml:space="preserve"> - </v>
      </c>
    </row>
    <row r="788" spans="16:17" x14ac:dyDescent="0.25">
      <c r="P788" t="str">
        <f>CONCATENATE(ROW(P788)-2," - ",Components!B783)</f>
        <v xml:space="preserve">786 - </v>
      </c>
      <c r="Q788" t="str">
        <f>CONCATENATE(Measures!B736&amp;" - "&amp;Measures!D736)</f>
        <v xml:space="preserve"> - </v>
      </c>
    </row>
    <row r="789" spans="16:17" x14ac:dyDescent="0.25">
      <c r="P789" t="str">
        <f>CONCATENATE(ROW(P789)-2," - ",Components!B784)</f>
        <v xml:space="preserve">787 - </v>
      </c>
      <c r="Q789" t="str">
        <f>CONCATENATE(Measures!B737&amp;" - "&amp;Measures!D737)</f>
        <v xml:space="preserve"> - </v>
      </c>
    </row>
    <row r="790" spans="16:17" x14ac:dyDescent="0.25">
      <c r="P790" t="str">
        <f>CONCATENATE(ROW(P790)-2," - ",Components!B785)</f>
        <v xml:space="preserve">788 - </v>
      </c>
      <c r="Q790" t="str">
        <f>CONCATENATE(Measures!B738&amp;" - "&amp;Measures!D738)</f>
        <v xml:space="preserve"> - </v>
      </c>
    </row>
    <row r="791" spans="16:17" x14ac:dyDescent="0.25">
      <c r="P791" t="str">
        <f>CONCATENATE(ROW(P791)-2," - ",Components!B786)</f>
        <v xml:space="preserve">789 - </v>
      </c>
      <c r="Q791" t="str">
        <f>CONCATENATE(Measures!B739&amp;" - "&amp;Measures!D739)</f>
        <v xml:space="preserve"> - </v>
      </c>
    </row>
    <row r="792" spans="16:17" x14ac:dyDescent="0.25">
      <c r="P792" t="str">
        <f>CONCATENATE(ROW(P792)-2," - ",Components!B787)</f>
        <v xml:space="preserve">790 - </v>
      </c>
      <c r="Q792" t="str">
        <f>CONCATENATE(Measures!B740&amp;" - "&amp;Measures!D740)</f>
        <v xml:space="preserve"> - </v>
      </c>
    </row>
    <row r="793" spans="16:17" x14ac:dyDescent="0.25">
      <c r="P793" t="str">
        <f>CONCATENATE(ROW(P793)-2," - ",Components!B788)</f>
        <v xml:space="preserve">791 - </v>
      </c>
      <c r="Q793" t="str">
        <f>CONCATENATE(Measures!B741&amp;" - "&amp;Measures!D741)</f>
        <v xml:space="preserve"> - </v>
      </c>
    </row>
    <row r="794" spans="16:17" x14ac:dyDescent="0.25">
      <c r="P794" t="str">
        <f>CONCATENATE(ROW(P794)-2," - ",Components!B789)</f>
        <v xml:space="preserve">792 - </v>
      </c>
      <c r="Q794" t="str">
        <f>CONCATENATE(Measures!B742&amp;" - "&amp;Measures!D742)</f>
        <v xml:space="preserve"> - </v>
      </c>
    </row>
    <row r="795" spans="16:17" x14ac:dyDescent="0.25">
      <c r="P795" t="str">
        <f>CONCATENATE(ROW(P795)-2," - ",Components!B790)</f>
        <v xml:space="preserve">793 - </v>
      </c>
      <c r="Q795" t="str">
        <f>CONCATENATE(Measures!B743&amp;" - "&amp;Measures!D743)</f>
        <v xml:space="preserve"> - </v>
      </c>
    </row>
    <row r="796" spans="16:17" x14ac:dyDescent="0.25">
      <c r="P796" t="str">
        <f>CONCATENATE(ROW(P796)-2," - ",Components!B791)</f>
        <v xml:space="preserve">794 - </v>
      </c>
      <c r="Q796" t="str">
        <f>CONCATENATE(Measures!B744&amp;" - "&amp;Measures!D744)</f>
        <v xml:space="preserve"> - </v>
      </c>
    </row>
    <row r="797" spans="16:17" x14ac:dyDescent="0.25">
      <c r="P797" t="str">
        <f>CONCATENATE(ROW(P797)-2," - ",Components!B792)</f>
        <v xml:space="preserve">795 - </v>
      </c>
      <c r="Q797" t="str">
        <f>CONCATENATE(Measures!B745&amp;" - "&amp;Measures!D745)</f>
        <v xml:space="preserve"> - </v>
      </c>
    </row>
    <row r="798" spans="16:17" x14ac:dyDescent="0.25">
      <c r="P798" t="str">
        <f>CONCATENATE(ROW(P798)-2," - ",Components!B793)</f>
        <v xml:space="preserve">796 - </v>
      </c>
      <c r="Q798" t="str">
        <f>CONCATENATE(Measures!B746&amp;" - "&amp;Measures!D746)</f>
        <v xml:space="preserve"> - </v>
      </c>
    </row>
    <row r="799" spans="16:17" x14ac:dyDescent="0.25">
      <c r="P799" t="str">
        <f>CONCATENATE(ROW(P799)-2," - ",Components!B794)</f>
        <v xml:space="preserve">797 - </v>
      </c>
      <c r="Q799" t="str">
        <f>CONCATENATE(Measures!B747&amp;" - "&amp;Measures!D747)</f>
        <v xml:space="preserve"> - </v>
      </c>
    </row>
    <row r="800" spans="16:17" x14ac:dyDescent="0.25">
      <c r="P800" t="str">
        <f>CONCATENATE(ROW(P800)-2," - ",Components!B795)</f>
        <v xml:space="preserve">798 - </v>
      </c>
      <c r="Q800" t="str">
        <f>CONCATENATE(Measures!B748&amp;" - "&amp;Measures!D748)</f>
        <v xml:space="preserve"> - </v>
      </c>
    </row>
    <row r="801" spans="16:17" x14ac:dyDescent="0.25">
      <c r="P801" t="str">
        <f>CONCATENATE(ROW(P801)-2," - ",Components!B796)</f>
        <v xml:space="preserve">799 - </v>
      </c>
      <c r="Q801" t="str">
        <f>CONCATENATE(Measures!B749&amp;" - "&amp;Measures!D749)</f>
        <v xml:space="preserve"> - </v>
      </c>
    </row>
    <row r="802" spans="16:17" x14ac:dyDescent="0.25">
      <c r="P802" t="str">
        <f>CONCATENATE(ROW(P802)-2," - ",Components!B797)</f>
        <v xml:space="preserve">800 - </v>
      </c>
      <c r="Q802" t="str">
        <f>CONCATENATE(Measures!B750&amp;" - "&amp;Measures!D750)</f>
        <v xml:space="preserve"> - </v>
      </c>
    </row>
    <row r="803" spans="16:17" x14ac:dyDescent="0.25">
      <c r="P803" t="str">
        <f>CONCATENATE(ROW(P803)-2," - ",Components!B798)</f>
        <v xml:space="preserve">801 - </v>
      </c>
      <c r="Q803" t="str">
        <f>CONCATENATE(Measures!B751&amp;" - "&amp;Measures!D751)</f>
        <v xml:space="preserve"> - </v>
      </c>
    </row>
    <row r="804" spans="16:17" x14ac:dyDescent="0.25">
      <c r="P804" t="str">
        <f>CONCATENATE(ROW(P804)-2," - ",Components!B799)</f>
        <v xml:space="preserve">802 - </v>
      </c>
      <c r="Q804" t="str">
        <f>CONCATENATE(Measures!B752&amp;" - "&amp;Measures!D752)</f>
        <v xml:space="preserve"> - </v>
      </c>
    </row>
    <row r="805" spans="16:17" x14ac:dyDescent="0.25">
      <c r="P805" t="str">
        <f>CONCATENATE(ROW(P805)-2," - ",Components!B800)</f>
        <v xml:space="preserve">803 - </v>
      </c>
      <c r="Q805" t="str">
        <f>CONCATENATE(Measures!B753&amp;" - "&amp;Measures!D753)</f>
        <v xml:space="preserve"> - </v>
      </c>
    </row>
    <row r="806" spans="16:17" x14ac:dyDescent="0.25">
      <c r="P806" t="str">
        <f>CONCATENATE(ROW(P806)-2," - ",Components!B801)</f>
        <v xml:space="preserve">804 - </v>
      </c>
      <c r="Q806" t="str">
        <f>CONCATENATE(Measures!B754&amp;" - "&amp;Measures!D754)</f>
        <v xml:space="preserve"> - </v>
      </c>
    </row>
    <row r="807" spans="16:17" x14ac:dyDescent="0.25">
      <c r="P807" t="str">
        <f>CONCATENATE(ROW(P807)-2," - ",Components!B802)</f>
        <v xml:space="preserve">805 - </v>
      </c>
      <c r="Q807" t="str">
        <f>CONCATENATE(Measures!B755&amp;" - "&amp;Measures!D755)</f>
        <v xml:space="preserve"> - </v>
      </c>
    </row>
    <row r="808" spans="16:17" x14ac:dyDescent="0.25">
      <c r="P808" t="str">
        <f>CONCATENATE(ROW(P808)-2," - ",Components!B803)</f>
        <v xml:space="preserve">806 - </v>
      </c>
      <c r="Q808" t="str">
        <f>CONCATENATE(Measures!B756&amp;" - "&amp;Measures!D756)</f>
        <v xml:space="preserve"> - </v>
      </c>
    </row>
    <row r="809" spans="16:17" x14ac:dyDescent="0.25">
      <c r="P809" t="str">
        <f>CONCATENATE(ROW(P809)-2," - ",Components!B804)</f>
        <v xml:space="preserve">807 - </v>
      </c>
      <c r="Q809" t="str">
        <f>CONCATENATE(Measures!B757&amp;" - "&amp;Measures!D757)</f>
        <v xml:space="preserve"> - </v>
      </c>
    </row>
    <row r="810" spans="16:17" x14ac:dyDescent="0.25">
      <c r="P810" t="str">
        <f>CONCATENATE(ROW(P810)-2," - ",Components!B805)</f>
        <v xml:space="preserve">808 - </v>
      </c>
      <c r="Q810" t="str">
        <f>CONCATENATE(Measures!B758&amp;" - "&amp;Measures!D758)</f>
        <v xml:space="preserve"> - </v>
      </c>
    </row>
    <row r="811" spans="16:17" x14ac:dyDescent="0.25">
      <c r="P811" t="str">
        <f>CONCATENATE(ROW(P811)-2," - ",Components!B806)</f>
        <v xml:space="preserve">809 - </v>
      </c>
      <c r="Q811" t="str">
        <f>CONCATENATE(Measures!B759&amp;" - "&amp;Measures!D759)</f>
        <v xml:space="preserve"> - </v>
      </c>
    </row>
    <row r="812" spans="16:17" x14ac:dyDescent="0.25">
      <c r="P812" t="str">
        <f>CONCATENATE(ROW(P812)-2," - ",Components!B807)</f>
        <v xml:space="preserve">810 - </v>
      </c>
      <c r="Q812" t="str">
        <f>CONCATENATE(Measures!B760&amp;" - "&amp;Measures!D760)</f>
        <v xml:space="preserve"> - </v>
      </c>
    </row>
    <row r="813" spans="16:17" x14ac:dyDescent="0.25">
      <c r="P813" t="str">
        <f>CONCATENATE(ROW(P813)-2," - ",Components!B808)</f>
        <v xml:space="preserve">811 - </v>
      </c>
      <c r="Q813" t="str">
        <f>CONCATENATE(Measures!B761&amp;" - "&amp;Measures!D761)</f>
        <v xml:space="preserve"> - </v>
      </c>
    </row>
    <row r="814" spans="16:17" x14ac:dyDescent="0.25">
      <c r="P814" t="str">
        <f>CONCATENATE(ROW(P814)-2," - ",Components!B809)</f>
        <v xml:space="preserve">812 - </v>
      </c>
      <c r="Q814" t="str">
        <f>CONCATENATE(Measures!B762&amp;" - "&amp;Measures!D762)</f>
        <v xml:space="preserve"> - </v>
      </c>
    </row>
    <row r="815" spans="16:17" x14ac:dyDescent="0.25">
      <c r="P815" t="str">
        <f>CONCATENATE(ROW(P815)-2," - ",Components!B810)</f>
        <v xml:space="preserve">813 - </v>
      </c>
      <c r="Q815" t="str">
        <f>CONCATENATE(Measures!B763&amp;" - "&amp;Measures!D763)</f>
        <v xml:space="preserve"> - </v>
      </c>
    </row>
    <row r="816" spans="16:17" x14ac:dyDescent="0.25">
      <c r="P816" t="str">
        <f>CONCATENATE(ROW(P816)-2," - ",Components!B811)</f>
        <v xml:space="preserve">814 - </v>
      </c>
      <c r="Q816" t="str">
        <f>CONCATENATE(Measures!B764&amp;" - "&amp;Measures!D764)</f>
        <v xml:space="preserve"> - </v>
      </c>
    </row>
    <row r="817" spans="16:17" x14ac:dyDescent="0.25">
      <c r="P817" t="str">
        <f>CONCATENATE(ROW(P817)-2," - ",Components!B812)</f>
        <v xml:space="preserve">815 - </v>
      </c>
      <c r="Q817" t="str">
        <f>CONCATENATE(Measures!B765&amp;" - "&amp;Measures!D765)</f>
        <v xml:space="preserve"> - </v>
      </c>
    </row>
    <row r="818" spans="16:17" x14ac:dyDescent="0.25">
      <c r="P818" t="str">
        <f>CONCATENATE(ROW(P818)-2," - ",Components!B813)</f>
        <v xml:space="preserve">816 - </v>
      </c>
      <c r="Q818" t="str">
        <f>CONCATENATE(Measures!B766&amp;" - "&amp;Measures!D766)</f>
        <v xml:space="preserve"> - </v>
      </c>
    </row>
    <row r="819" spans="16:17" x14ac:dyDescent="0.25">
      <c r="P819" t="str">
        <f>CONCATENATE(ROW(P819)-2," - ",Components!B814)</f>
        <v xml:space="preserve">817 - </v>
      </c>
      <c r="Q819" t="str">
        <f>CONCATENATE(Measures!B767&amp;" - "&amp;Measures!D767)</f>
        <v xml:space="preserve"> - </v>
      </c>
    </row>
    <row r="820" spans="16:17" x14ac:dyDescent="0.25">
      <c r="P820" t="str">
        <f>CONCATENATE(ROW(P820)-2," - ",Components!B815)</f>
        <v xml:space="preserve">818 - </v>
      </c>
      <c r="Q820" t="str">
        <f>CONCATENATE(Measures!B768&amp;" - "&amp;Measures!D768)</f>
        <v xml:space="preserve"> - </v>
      </c>
    </row>
    <row r="821" spans="16:17" x14ac:dyDescent="0.25">
      <c r="P821" t="str">
        <f>CONCATENATE(ROW(P821)-2," - ",Components!B816)</f>
        <v xml:space="preserve">819 - </v>
      </c>
      <c r="Q821" t="str">
        <f>CONCATENATE(Measures!B769&amp;" - "&amp;Measures!D769)</f>
        <v xml:space="preserve"> - </v>
      </c>
    </row>
    <row r="822" spans="16:17" x14ac:dyDescent="0.25">
      <c r="P822" t="str">
        <f>CONCATENATE(ROW(P822)-2," - ",Components!B817)</f>
        <v xml:space="preserve">820 - </v>
      </c>
      <c r="Q822" t="str">
        <f>CONCATENATE(Measures!B770&amp;" - "&amp;Measures!D770)</f>
        <v xml:space="preserve"> - </v>
      </c>
    </row>
    <row r="823" spans="16:17" x14ac:dyDescent="0.25">
      <c r="P823" t="str">
        <f>CONCATENATE(ROW(P823)-2," - ",Components!B818)</f>
        <v xml:space="preserve">821 - </v>
      </c>
      <c r="Q823" t="str">
        <f>CONCATENATE(Measures!B771&amp;" - "&amp;Measures!D771)</f>
        <v xml:space="preserve"> - </v>
      </c>
    </row>
    <row r="824" spans="16:17" x14ac:dyDescent="0.25">
      <c r="P824" t="str">
        <f>CONCATENATE(ROW(P824)-2," - ",Components!B819)</f>
        <v xml:space="preserve">822 - </v>
      </c>
      <c r="Q824" t="str">
        <f>CONCATENATE(Measures!B772&amp;" - "&amp;Measures!D772)</f>
        <v xml:space="preserve"> - </v>
      </c>
    </row>
    <row r="825" spans="16:17" x14ac:dyDescent="0.25">
      <c r="P825" t="str">
        <f>CONCATENATE(ROW(P825)-2," - ",Components!B820)</f>
        <v xml:space="preserve">823 - </v>
      </c>
      <c r="Q825" t="str">
        <f>CONCATENATE(Measures!B773&amp;" - "&amp;Measures!D773)</f>
        <v xml:space="preserve"> - </v>
      </c>
    </row>
    <row r="826" spans="16:17" x14ac:dyDescent="0.25">
      <c r="P826" t="str">
        <f>CONCATENATE(ROW(P826)-2," - ",Components!B821)</f>
        <v xml:space="preserve">824 - </v>
      </c>
      <c r="Q826" t="str">
        <f>CONCATENATE(Measures!B774&amp;" - "&amp;Measures!D774)</f>
        <v xml:space="preserve"> - </v>
      </c>
    </row>
    <row r="827" spans="16:17" x14ac:dyDescent="0.25">
      <c r="P827" t="str">
        <f>CONCATENATE(ROW(P827)-2," - ",Components!B822)</f>
        <v xml:space="preserve">825 - </v>
      </c>
      <c r="Q827" t="str">
        <f>CONCATENATE(Measures!B775&amp;" - "&amp;Measures!D775)</f>
        <v xml:space="preserve"> - </v>
      </c>
    </row>
    <row r="828" spans="16:17" x14ac:dyDescent="0.25">
      <c r="P828" t="str">
        <f>CONCATENATE(ROW(P828)-2," - ",Components!B823)</f>
        <v xml:space="preserve">826 - </v>
      </c>
      <c r="Q828" t="str">
        <f>CONCATENATE(Measures!B776&amp;" - "&amp;Measures!D776)</f>
        <v xml:space="preserve"> - </v>
      </c>
    </row>
    <row r="829" spans="16:17" x14ac:dyDescent="0.25">
      <c r="P829" t="str">
        <f>CONCATENATE(ROW(P829)-2," - ",Components!B824)</f>
        <v xml:space="preserve">827 - </v>
      </c>
      <c r="Q829" t="str">
        <f>CONCATENATE(Measures!B777&amp;" - "&amp;Measures!D777)</f>
        <v xml:space="preserve"> - </v>
      </c>
    </row>
    <row r="830" spans="16:17" x14ac:dyDescent="0.25">
      <c r="P830" t="str">
        <f>CONCATENATE(ROW(P830)-2," - ",Components!B825)</f>
        <v xml:space="preserve">828 - </v>
      </c>
      <c r="Q830" t="str">
        <f>CONCATENATE(Measures!B778&amp;" - "&amp;Measures!D778)</f>
        <v xml:space="preserve"> - </v>
      </c>
    </row>
    <row r="831" spans="16:17" x14ac:dyDescent="0.25">
      <c r="P831" t="str">
        <f>CONCATENATE(ROW(P831)-2," - ",Components!B826)</f>
        <v xml:space="preserve">829 - </v>
      </c>
      <c r="Q831" t="str">
        <f>CONCATENATE(Measures!B779&amp;" - "&amp;Measures!D779)</f>
        <v xml:space="preserve"> - </v>
      </c>
    </row>
    <row r="832" spans="16:17" x14ac:dyDescent="0.25">
      <c r="P832" t="str">
        <f>CONCATENATE(ROW(P832)-2," - ",Components!B827)</f>
        <v xml:space="preserve">830 - </v>
      </c>
      <c r="Q832" t="str">
        <f>CONCATENATE(Measures!B780&amp;" - "&amp;Measures!D780)</f>
        <v xml:space="preserve"> - </v>
      </c>
    </row>
    <row r="833" spans="16:17" x14ac:dyDescent="0.25">
      <c r="P833" t="str">
        <f>CONCATENATE(ROW(P833)-2," - ",Components!B828)</f>
        <v xml:space="preserve">831 - </v>
      </c>
      <c r="Q833" t="str">
        <f>CONCATENATE(Measures!B781&amp;" - "&amp;Measures!D781)</f>
        <v xml:space="preserve"> - </v>
      </c>
    </row>
    <row r="834" spans="16:17" x14ac:dyDescent="0.25">
      <c r="P834" t="str">
        <f>CONCATENATE(ROW(P834)-2," - ",Components!B829)</f>
        <v xml:space="preserve">832 - </v>
      </c>
      <c r="Q834" t="str">
        <f>CONCATENATE(Measures!B782&amp;" - "&amp;Measures!D782)</f>
        <v xml:space="preserve"> - </v>
      </c>
    </row>
    <row r="835" spans="16:17" x14ac:dyDescent="0.25">
      <c r="P835" t="str">
        <f>CONCATENATE(ROW(P835)-2," - ",Components!B830)</f>
        <v xml:space="preserve">833 - </v>
      </c>
      <c r="Q835" t="str">
        <f>CONCATENATE(Measures!B783&amp;" - "&amp;Measures!D783)</f>
        <v xml:space="preserve"> - </v>
      </c>
    </row>
    <row r="836" spans="16:17" x14ac:dyDescent="0.25">
      <c r="P836" t="str">
        <f>CONCATENATE(ROW(P836)-2," - ",Components!B831)</f>
        <v xml:space="preserve">834 - </v>
      </c>
      <c r="Q836" t="str">
        <f>CONCATENATE(Measures!B784&amp;" - "&amp;Measures!D784)</f>
        <v xml:space="preserve"> - </v>
      </c>
    </row>
    <row r="837" spans="16:17" x14ac:dyDescent="0.25">
      <c r="P837" t="str">
        <f>CONCATENATE(ROW(P837)-2," - ",Components!B832)</f>
        <v xml:space="preserve">835 - </v>
      </c>
      <c r="Q837" t="str">
        <f>CONCATENATE(Measures!B785&amp;" - "&amp;Measures!D785)</f>
        <v xml:space="preserve"> - </v>
      </c>
    </row>
    <row r="838" spans="16:17" x14ac:dyDescent="0.25">
      <c r="P838" t="str">
        <f>CONCATENATE(ROW(P838)-2," - ",Components!B833)</f>
        <v xml:space="preserve">836 - </v>
      </c>
      <c r="Q838" t="str">
        <f>CONCATENATE(Measures!B786&amp;" - "&amp;Measures!D786)</f>
        <v xml:space="preserve"> - </v>
      </c>
    </row>
    <row r="839" spans="16:17" x14ac:dyDescent="0.25">
      <c r="P839" t="str">
        <f>CONCATENATE(ROW(P839)-2," - ",Components!B834)</f>
        <v xml:space="preserve">837 - </v>
      </c>
      <c r="Q839" t="str">
        <f>CONCATENATE(Measures!B787&amp;" - "&amp;Measures!D787)</f>
        <v xml:space="preserve"> - </v>
      </c>
    </row>
    <row r="840" spans="16:17" x14ac:dyDescent="0.25">
      <c r="P840" t="str">
        <f>CONCATENATE(ROW(P840)-2," - ",Components!B835)</f>
        <v xml:space="preserve">838 - </v>
      </c>
      <c r="Q840" t="str">
        <f>CONCATENATE(Measures!B788&amp;" - "&amp;Measures!D788)</f>
        <v xml:space="preserve"> - </v>
      </c>
    </row>
    <row r="841" spans="16:17" x14ac:dyDescent="0.25">
      <c r="P841" t="str">
        <f>CONCATENATE(ROW(P841)-2," - ",Components!B836)</f>
        <v xml:space="preserve">839 - </v>
      </c>
      <c r="Q841" t="str">
        <f>CONCATENATE(Measures!B789&amp;" - "&amp;Measures!D789)</f>
        <v xml:space="preserve"> - </v>
      </c>
    </row>
    <row r="842" spans="16:17" x14ac:dyDescent="0.25">
      <c r="P842" t="str">
        <f>CONCATENATE(ROW(P842)-2," - ",Components!B837)</f>
        <v xml:space="preserve">840 - </v>
      </c>
      <c r="Q842" t="str">
        <f>CONCATENATE(Measures!B790&amp;" - "&amp;Measures!D790)</f>
        <v xml:space="preserve"> - </v>
      </c>
    </row>
    <row r="843" spans="16:17" x14ac:dyDescent="0.25">
      <c r="P843" t="str">
        <f>CONCATENATE(ROW(P843)-2," - ",Components!B838)</f>
        <v xml:space="preserve">841 - </v>
      </c>
      <c r="Q843" t="str">
        <f>CONCATENATE(Measures!B791&amp;" - "&amp;Measures!D791)</f>
        <v xml:space="preserve"> - </v>
      </c>
    </row>
    <row r="844" spans="16:17" x14ac:dyDescent="0.25">
      <c r="P844" t="str">
        <f>CONCATENATE(ROW(P844)-2," - ",Components!B839)</f>
        <v xml:space="preserve">842 - </v>
      </c>
      <c r="Q844" t="str">
        <f>CONCATENATE(Measures!B792&amp;" - "&amp;Measures!D792)</f>
        <v xml:space="preserve"> - </v>
      </c>
    </row>
    <row r="845" spans="16:17" x14ac:dyDescent="0.25">
      <c r="P845" t="str">
        <f>CONCATENATE(ROW(P845)-2," - ",Components!B840)</f>
        <v xml:space="preserve">843 - </v>
      </c>
      <c r="Q845" t="str">
        <f>CONCATENATE(Measures!B793&amp;" - "&amp;Measures!D793)</f>
        <v xml:space="preserve"> - </v>
      </c>
    </row>
    <row r="846" spans="16:17" x14ac:dyDescent="0.25">
      <c r="P846" t="str">
        <f>CONCATENATE(ROW(P846)-2," - ",Components!B841)</f>
        <v xml:space="preserve">844 - </v>
      </c>
      <c r="Q846" t="str">
        <f>CONCATENATE(Measures!B794&amp;" - "&amp;Measures!D794)</f>
        <v xml:space="preserve"> - </v>
      </c>
    </row>
    <row r="847" spans="16:17" x14ac:dyDescent="0.25">
      <c r="P847" t="str">
        <f>CONCATENATE(ROW(P847)-2," - ",Components!B842)</f>
        <v xml:space="preserve">845 - </v>
      </c>
      <c r="Q847" t="str">
        <f>CONCATENATE(Measures!B795&amp;" - "&amp;Measures!D795)</f>
        <v xml:space="preserve"> - </v>
      </c>
    </row>
    <row r="848" spans="16:17" x14ac:dyDescent="0.25">
      <c r="P848" t="str">
        <f>CONCATENATE(ROW(P848)-2," - ",Components!B843)</f>
        <v xml:space="preserve">846 - </v>
      </c>
      <c r="Q848" t="str">
        <f>CONCATENATE(Measures!B796&amp;" - "&amp;Measures!D796)</f>
        <v xml:space="preserve"> - </v>
      </c>
    </row>
    <row r="849" spans="16:17" x14ac:dyDescent="0.25">
      <c r="P849" t="str">
        <f>CONCATENATE(ROW(P849)-2," - ",Components!B844)</f>
        <v xml:space="preserve">847 - </v>
      </c>
      <c r="Q849" t="str">
        <f>CONCATENATE(Measures!B797&amp;" - "&amp;Measures!D797)</f>
        <v xml:space="preserve"> - </v>
      </c>
    </row>
    <row r="850" spans="16:17" x14ac:dyDescent="0.25">
      <c r="P850" t="str">
        <f>CONCATENATE(ROW(P850)-2," - ",Components!B845)</f>
        <v xml:space="preserve">848 - </v>
      </c>
      <c r="Q850" t="str">
        <f>CONCATENATE(Measures!B798&amp;" - "&amp;Measures!D798)</f>
        <v xml:space="preserve"> - </v>
      </c>
    </row>
    <row r="851" spans="16:17" x14ac:dyDescent="0.25">
      <c r="P851" t="str">
        <f>CONCATENATE(ROW(P851)-2," - ",Components!B846)</f>
        <v xml:space="preserve">849 - </v>
      </c>
      <c r="Q851" t="str">
        <f>CONCATENATE(Measures!B799&amp;" - "&amp;Measures!D799)</f>
        <v xml:space="preserve"> - </v>
      </c>
    </row>
    <row r="852" spans="16:17" x14ac:dyDescent="0.25">
      <c r="P852" t="str">
        <f>CONCATENATE(ROW(P852)-2," - ",Components!B847)</f>
        <v xml:space="preserve">850 - </v>
      </c>
      <c r="Q852" t="str">
        <f>CONCATENATE(Measures!B800&amp;" - "&amp;Measures!D800)</f>
        <v xml:space="preserve"> - </v>
      </c>
    </row>
    <row r="853" spans="16:17" x14ac:dyDescent="0.25">
      <c r="P853" t="str">
        <f>CONCATENATE(ROW(P853)-2," - ",Components!B848)</f>
        <v xml:space="preserve">851 - </v>
      </c>
      <c r="Q853" t="str">
        <f>CONCATENATE(Measures!B801&amp;" - "&amp;Measures!D801)</f>
        <v xml:space="preserve"> - </v>
      </c>
    </row>
    <row r="854" spans="16:17" x14ac:dyDescent="0.25">
      <c r="P854" t="str">
        <f>CONCATENATE(ROW(P854)-2," - ",Components!B849)</f>
        <v xml:space="preserve">852 - </v>
      </c>
      <c r="Q854" t="str">
        <f>CONCATENATE(Measures!B802&amp;" - "&amp;Measures!D802)</f>
        <v xml:space="preserve"> - </v>
      </c>
    </row>
    <row r="855" spans="16:17" x14ac:dyDescent="0.25">
      <c r="P855" t="str">
        <f>CONCATENATE(ROW(P855)-2," - ",Components!B850)</f>
        <v xml:space="preserve">853 - </v>
      </c>
      <c r="Q855" t="str">
        <f>CONCATENATE(Measures!B803&amp;" - "&amp;Measures!D803)</f>
        <v xml:space="preserve"> - </v>
      </c>
    </row>
    <row r="856" spans="16:17" x14ac:dyDescent="0.25">
      <c r="P856" t="str">
        <f>CONCATENATE(ROW(P856)-2," - ",Components!B851)</f>
        <v xml:space="preserve">854 - </v>
      </c>
      <c r="Q856" t="str">
        <f>CONCATENATE(Measures!B804&amp;" - "&amp;Measures!D804)</f>
        <v xml:space="preserve"> - </v>
      </c>
    </row>
    <row r="857" spans="16:17" x14ac:dyDescent="0.25">
      <c r="P857" t="str">
        <f>CONCATENATE(ROW(P857)-2," - ",Components!B852)</f>
        <v xml:space="preserve">855 - </v>
      </c>
      <c r="Q857" t="str">
        <f>CONCATENATE(Measures!B805&amp;" - "&amp;Measures!D805)</f>
        <v xml:space="preserve"> - </v>
      </c>
    </row>
    <row r="858" spans="16:17" x14ac:dyDescent="0.25">
      <c r="P858" t="str">
        <f>CONCATENATE(ROW(P858)-2," - ",Components!B853)</f>
        <v xml:space="preserve">856 - </v>
      </c>
      <c r="Q858" t="str">
        <f>CONCATENATE(Measures!B806&amp;" - "&amp;Measures!D806)</f>
        <v xml:space="preserve"> - </v>
      </c>
    </row>
    <row r="859" spans="16:17" x14ac:dyDescent="0.25">
      <c r="P859" t="str">
        <f>CONCATENATE(ROW(P859)-2," - ",Components!B854)</f>
        <v xml:space="preserve">857 - </v>
      </c>
      <c r="Q859" t="str">
        <f>CONCATENATE(Measures!B807&amp;" - "&amp;Measures!D807)</f>
        <v xml:space="preserve"> - </v>
      </c>
    </row>
    <row r="860" spans="16:17" x14ac:dyDescent="0.25">
      <c r="P860" t="str">
        <f>CONCATENATE(ROW(P860)-2," - ",Components!B855)</f>
        <v xml:space="preserve">858 - </v>
      </c>
      <c r="Q860" t="str">
        <f>CONCATENATE(Measures!B808&amp;" - "&amp;Measures!D808)</f>
        <v xml:space="preserve"> - </v>
      </c>
    </row>
    <row r="861" spans="16:17" x14ac:dyDescent="0.25">
      <c r="P861" t="str">
        <f>CONCATENATE(ROW(P861)-2," - ",Components!B856)</f>
        <v xml:space="preserve">859 - </v>
      </c>
      <c r="Q861" t="str">
        <f>CONCATENATE(Measures!B809&amp;" - "&amp;Measures!D809)</f>
        <v xml:space="preserve"> - </v>
      </c>
    </row>
    <row r="862" spans="16:17" x14ac:dyDescent="0.25">
      <c r="P862" t="str">
        <f>CONCATENATE(ROW(P862)-2," - ",Components!B857)</f>
        <v xml:space="preserve">860 - </v>
      </c>
      <c r="Q862" t="str">
        <f>CONCATENATE(Measures!B810&amp;" - "&amp;Measures!D810)</f>
        <v xml:space="preserve"> - </v>
      </c>
    </row>
    <row r="863" spans="16:17" x14ac:dyDescent="0.25">
      <c r="P863" t="str">
        <f>CONCATENATE(ROW(P863)-2," - ",Components!B858)</f>
        <v xml:space="preserve">861 - </v>
      </c>
      <c r="Q863" t="str">
        <f>CONCATENATE(Measures!B811&amp;" - "&amp;Measures!D811)</f>
        <v xml:space="preserve"> - </v>
      </c>
    </row>
    <row r="864" spans="16:17" x14ac:dyDescent="0.25">
      <c r="P864" t="str">
        <f>CONCATENATE(ROW(P864)-2," - ",Components!B859)</f>
        <v xml:space="preserve">862 - </v>
      </c>
      <c r="Q864" t="str">
        <f>CONCATENATE(Measures!B812&amp;" - "&amp;Measures!D812)</f>
        <v xml:space="preserve"> - </v>
      </c>
    </row>
    <row r="865" spans="16:17" x14ac:dyDescent="0.25">
      <c r="P865" t="str">
        <f>CONCATENATE(ROW(P865)-2," - ",Components!B860)</f>
        <v xml:space="preserve">863 - </v>
      </c>
      <c r="Q865" t="str">
        <f>CONCATENATE(Measures!B813&amp;" - "&amp;Measures!D813)</f>
        <v xml:space="preserve"> - </v>
      </c>
    </row>
    <row r="866" spans="16:17" x14ac:dyDescent="0.25">
      <c r="P866" t="str">
        <f>CONCATENATE(ROW(P866)-2," - ",Components!B861)</f>
        <v xml:space="preserve">864 - </v>
      </c>
      <c r="Q866" t="str">
        <f>CONCATENATE(Measures!B814&amp;" - "&amp;Measures!D814)</f>
        <v xml:space="preserve"> - </v>
      </c>
    </row>
    <row r="867" spans="16:17" x14ac:dyDescent="0.25">
      <c r="P867" t="str">
        <f>CONCATENATE(ROW(P867)-2," - ",Components!B862)</f>
        <v xml:space="preserve">865 - </v>
      </c>
      <c r="Q867" t="str">
        <f>CONCATENATE(Measures!B815&amp;" - "&amp;Measures!D815)</f>
        <v xml:space="preserve"> - </v>
      </c>
    </row>
    <row r="868" spans="16:17" x14ac:dyDescent="0.25">
      <c r="P868" t="str">
        <f>CONCATENATE(ROW(P868)-2," - ",Components!B863)</f>
        <v xml:space="preserve">866 - </v>
      </c>
      <c r="Q868" t="str">
        <f>CONCATENATE(Measures!B816&amp;" - "&amp;Measures!D816)</f>
        <v xml:space="preserve"> - </v>
      </c>
    </row>
    <row r="869" spans="16:17" x14ac:dyDescent="0.25">
      <c r="P869" t="str">
        <f>CONCATENATE(ROW(P869)-2," - ",Components!B864)</f>
        <v xml:space="preserve">867 - </v>
      </c>
      <c r="Q869" t="str">
        <f>CONCATENATE(Measures!B817&amp;" - "&amp;Measures!D817)</f>
        <v xml:space="preserve"> - </v>
      </c>
    </row>
    <row r="870" spans="16:17" x14ac:dyDescent="0.25">
      <c r="P870" t="str">
        <f>CONCATENATE(ROW(P870)-2," - ",Components!B865)</f>
        <v xml:space="preserve">868 - </v>
      </c>
      <c r="Q870" t="str">
        <f>CONCATENATE(Measures!B818&amp;" - "&amp;Measures!D818)</f>
        <v xml:space="preserve"> - </v>
      </c>
    </row>
    <row r="871" spans="16:17" x14ac:dyDescent="0.25">
      <c r="P871" t="str">
        <f>CONCATENATE(ROW(P871)-2," - ",Components!B866)</f>
        <v xml:space="preserve">869 - </v>
      </c>
      <c r="Q871" t="str">
        <f>CONCATENATE(Measures!B819&amp;" - "&amp;Measures!D819)</f>
        <v xml:space="preserve"> - </v>
      </c>
    </row>
    <row r="872" spans="16:17" x14ac:dyDescent="0.25">
      <c r="P872" t="str">
        <f>CONCATENATE(ROW(P872)-2," - ",Components!B867)</f>
        <v xml:space="preserve">870 - </v>
      </c>
      <c r="Q872" t="str">
        <f>CONCATENATE(Measures!B820&amp;" - "&amp;Measures!D820)</f>
        <v xml:space="preserve"> - </v>
      </c>
    </row>
    <row r="873" spans="16:17" x14ac:dyDescent="0.25">
      <c r="P873" t="str">
        <f>CONCATENATE(ROW(P873)-2," - ",Components!B868)</f>
        <v xml:space="preserve">871 - </v>
      </c>
      <c r="Q873" t="str">
        <f>CONCATENATE(Measures!B821&amp;" - "&amp;Measures!D821)</f>
        <v xml:space="preserve"> - </v>
      </c>
    </row>
    <row r="874" spans="16:17" x14ac:dyDescent="0.25">
      <c r="P874" t="str">
        <f>CONCATENATE(ROW(P874)-2," - ",Components!B869)</f>
        <v xml:space="preserve">872 - </v>
      </c>
      <c r="Q874" t="str">
        <f>CONCATENATE(Measures!B822&amp;" - "&amp;Measures!D822)</f>
        <v xml:space="preserve"> - </v>
      </c>
    </row>
    <row r="875" spans="16:17" x14ac:dyDescent="0.25">
      <c r="P875" t="str">
        <f>CONCATENATE(ROW(P875)-2," - ",Components!B870)</f>
        <v xml:space="preserve">873 - </v>
      </c>
      <c r="Q875" t="str">
        <f>CONCATENATE(Measures!B823&amp;" - "&amp;Measures!D823)</f>
        <v xml:space="preserve"> - </v>
      </c>
    </row>
    <row r="876" spans="16:17" x14ac:dyDescent="0.25">
      <c r="P876" t="str">
        <f>CONCATENATE(ROW(P876)-2," - ",Components!B871)</f>
        <v xml:space="preserve">874 - </v>
      </c>
      <c r="Q876" t="str">
        <f>CONCATENATE(Measures!B824&amp;" - "&amp;Measures!D824)</f>
        <v xml:space="preserve"> - </v>
      </c>
    </row>
    <row r="877" spans="16:17" x14ac:dyDescent="0.25">
      <c r="P877" t="str">
        <f>CONCATENATE(ROW(P877)-2," - ",Components!B872)</f>
        <v xml:space="preserve">875 - </v>
      </c>
      <c r="Q877" t="str">
        <f>CONCATENATE(Measures!B825&amp;" - "&amp;Measures!D825)</f>
        <v xml:space="preserve"> - </v>
      </c>
    </row>
    <row r="878" spans="16:17" x14ac:dyDescent="0.25">
      <c r="P878" t="str">
        <f>CONCATENATE(ROW(P878)-2," - ",Components!B873)</f>
        <v xml:space="preserve">876 - </v>
      </c>
      <c r="Q878" t="str">
        <f>CONCATENATE(Measures!B826&amp;" - "&amp;Measures!D826)</f>
        <v xml:space="preserve"> - </v>
      </c>
    </row>
    <row r="879" spans="16:17" x14ac:dyDescent="0.25">
      <c r="P879" t="str">
        <f>CONCATENATE(ROW(P879)-2," - ",Components!B874)</f>
        <v xml:space="preserve">877 - </v>
      </c>
      <c r="Q879" t="str">
        <f>CONCATENATE(Measures!B827&amp;" - "&amp;Measures!D827)</f>
        <v xml:space="preserve"> - </v>
      </c>
    </row>
    <row r="880" spans="16:17" x14ac:dyDescent="0.25">
      <c r="P880" t="str">
        <f>CONCATENATE(ROW(P880)-2," - ",Components!B875)</f>
        <v xml:space="preserve">878 - </v>
      </c>
      <c r="Q880" t="str">
        <f>CONCATENATE(Measures!B828&amp;" - "&amp;Measures!D828)</f>
        <v xml:space="preserve"> - </v>
      </c>
    </row>
    <row r="881" spans="16:17" x14ac:dyDescent="0.25">
      <c r="P881" t="str">
        <f>CONCATENATE(ROW(P881)-2," - ",Components!B876)</f>
        <v xml:space="preserve">879 - </v>
      </c>
      <c r="Q881" t="str">
        <f>CONCATENATE(Measures!B829&amp;" - "&amp;Measures!D829)</f>
        <v xml:space="preserve"> - </v>
      </c>
    </row>
    <row r="882" spans="16:17" x14ac:dyDescent="0.25">
      <c r="P882" t="str">
        <f>CONCATENATE(ROW(P882)-2," - ",Components!B877)</f>
        <v xml:space="preserve">880 - </v>
      </c>
      <c r="Q882" t="str">
        <f>CONCATENATE(Measures!B830&amp;" - "&amp;Measures!D830)</f>
        <v xml:space="preserve"> - </v>
      </c>
    </row>
    <row r="883" spans="16:17" x14ac:dyDescent="0.25">
      <c r="P883" t="str">
        <f>CONCATENATE(ROW(P883)-2," - ",Components!B878)</f>
        <v xml:space="preserve">881 - </v>
      </c>
      <c r="Q883" t="str">
        <f>CONCATENATE(Measures!B831&amp;" - "&amp;Measures!D831)</f>
        <v xml:space="preserve"> - </v>
      </c>
    </row>
    <row r="884" spans="16:17" x14ac:dyDescent="0.25">
      <c r="P884" t="str">
        <f>CONCATENATE(ROW(P884)-2," - ",Components!B879)</f>
        <v xml:space="preserve">882 - </v>
      </c>
      <c r="Q884" t="str">
        <f>CONCATENATE(Measures!B832&amp;" - "&amp;Measures!D832)</f>
        <v xml:space="preserve"> - </v>
      </c>
    </row>
    <row r="885" spans="16:17" x14ac:dyDescent="0.25">
      <c r="P885" t="str">
        <f>CONCATENATE(ROW(P885)-2," - ",Components!B880)</f>
        <v xml:space="preserve">883 - </v>
      </c>
      <c r="Q885" t="str">
        <f>CONCATENATE(Measures!B833&amp;" - "&amp;Measures!D833)</f>
        <v xml:space="preserve"> - </v>
      </c>
    </row>
    <row r="886" spans="16:17" x14ac:dyDescent="0.25">
      <c r="P886" t="str">
        <f>CONCATENATE(ROW(P886)-2," - ",Components!B881)</f>
        <v xml:space="preserve">884 - </v>
      </c>
      <c r="Q886" t="str">
        <f>CONCATENATE(Measures!B834&amp;" - "&amp;Measures!D834)</f>
        <v xml:space="preserve"> - </v>
      </c>
    </row>
    <row r="887" spans="16:17" x14ac:dyDescent="0.25">
      <c r="P887" t="str">
        <f>CONCATENATE(ROW(P887)-2," - ",Components!B882)</f>
        <v xml:space="preserve">885 - </v>
      </c>
      <c r="Q887" t="str">
        <f>CONCATENATE(Measures!B835&amp;" - "&amp;Measures!D835)</f>
        <v xml:space="preserve"> - </v>
      </c>
    </row>
    <row r="888" spans="16:17" x14ac:dyDescent="0.25">
      <c r="P888" t="str">
        <f>CONCATENATE(ROW(P888)-2," - ",Components!B883)</f>
        <v xml:space="preserve">886 - </v>
      </c>
      <c r="Q888" t="str">
        <f>CONCATENATE(Measures!B836&amp;" - "&amp;Measures!D836)</f>
        <v xml:space="preserve"> - </v>
      </c>
    </row>
    <row r="889" spans="16:17" x14ac:dyDescent="0.25">
      <c r="P889" t="str">
        <f>CONCATENATE(ROW(P889)-2," - ",Components!B884)</f>
        <v xml:space="preserve">887 - </v>
      </c>
      <c r="Q889" t="str">
        <f>CONCATENATE(Measures!B837&amp;" - "&amp;Measures!D837)</f>
        <v xml:space="preserve"> - </v>
      </c>
    </row>
    <row r="890" spans="16:17" x14ac:dyDescent="0.25">
      <c r="P890" t="str">
        <f>CONCATENATE(ROW(P890)-2," - ",Components!B885)</f>
        <v xml:space="preserve">888 - </v>
      </c>
      <c r="Q890" t="str">
        <f>CONCATENATE(Measures!B838&amp;" - "&amp;Measures!D838)</f>
        <v xml:space="preserve"> - </v>
      </c>
    </row>
    <row r="891" spans="16:17" x14ac:dyDescent="0.25">
      <c r="P891" t="str">
        <f>CONCATENATE(ROW(P891)-2," - ",Components!B886)</f>
        <v xml:space="preserve">889 - </v>
      </c>
      <c r="Q891" t="str">
        <f>CONCATENATE(Measures!B839&amp;" - "&amp;Measures!D839)</f>
        <v xml:space="preserve"> - </v>
      </c>
    </row>
    <row r="892" spans="16:17" x14ac:dyDescent="0.25">
      <c r="P892" t="str">
        <f>CONCATENATE(ROW(P892)-2," - ",Components!B887)</f>
        <v xml:space="preserve">890 - </v>
      </c>
      <c r="Q892" t="str">
        <f>CONCATENATE(Measures!B840&amp;" - "&amp;Measures!D840)</f>
        <v xml:space="preserve"> - </v>
      </c>
    </row>
    <row r="893" spans="16:17" x14ac:dyDescent="0.25">
      <c r="P893" t="str">
        <f>CONCATENATE(ROW(P893)-2," - ",Components!B888)</f>
        <v xml:space="preserve">891 - </v>
      </c>
      <c r="Q893" t="str">
        <f>CONCATENATE(Measures!B841&amp;" - "&amp;Measures!D841)</f>
        <v xml:space="preserve"> - </v>
      </c>
    </row>
    <row r="894" spans="16:17" x14ac:dyDescent="0.25">
      <c r="P894" t="str">
        <f>CONCATENATE(ROW(P894)-2," - ",Components!B889)</f>
        <v xml:space="preserve">892 - </v>
      </c>
      <c r="Q894" t="str">
        <f>CONCATENATE(Measures!B842&amp;" - "&amp;Measures!D842)</f>
        <v xml:space="preserve"> - </v>
      </c>
    </row>
    <row r="895" spans="16:17" x14ac:dyDescent="0.25">
      <c r="P895" t="str">
        <f>CONCATENATE(ROW(P895)-2," - ",Components!B890)</f>
        <v xml:space="preserve">893 - </v>
      </c>
      <c r="Q895" t="str">
        <f>CONCATENATE(Measures!B843&amp;" - "&amp;Measures!D843)</f>
        <v xml:space="preserve"> - </v>
      </c>
    </row>
    <row r="896" spans="16:17" x14ac:dyDescent="0.25">
      <c r="P896" t="str">
        <f>CONCATENATE(ROW(P896)-2," - ",Components!B891)</f>
        <v xml:space="preserve">894 - </v>
      </c>
      <c r="Q896" t="str">
        <f>CONCATENATE(Measures!B844&amp;" - "&amp;Measures!D844)</f>
        <v xml:space="preserve"> - </v>
      </c>
    </row>
    <row r="897" spans="16:17" x14ac:dyDescent="0.25">
      <c r="P897" t="str">
        <f>CONCATENATE(ROW(P897)-2," - ",Components!B892)</f>
        <v xml:space="preserve">895 - </v>
      </c>
      <c r="Q897" t="str">
        <f>CONCATENATE(Measures!B845&amp;" - "&amp;Measures!D845)</f>
        <v xml:space="preserve"> - </v>
      </c>
    </row>
    <row r="898" spans="16:17" x14ac:dyDescent="0.25">
      <c r="P898" t="str">
        <f>CONCATENATE(ROW(P898)-2," - ",Components!B893)</f>
        <v xml:space="preserve">896 - </v>
      </c>
      <c r="Q898" t="str">
        <f>CONCATENATE(Measures!B846&amp;" - "&amp;Measures!D846)</f>
        <v xml:space="preserve"> - </v>
      </c>
    </row>
    <row r="899" spans="16:17" x14ac:dyDescent="0.25">
      <c r="P899" t="str">
        <f>CONCATENATE(ROW(P899)-2," - ",Components!B894)</f>
        <v xml:space="preserve">897 - </v>
      </c>
      <c r="Q899" t="str">
        <f>CONCATENATE(Measures!B847&amp;" - "&amp;Measures!D847)</f>
        <v xml:space="preserve"> - </v>
      </c>
    </row>
    <row r="900" spans="16:17" x14ac:dyDescent="0.25">
      <c r="P900" t="str">
        <f>CONCATENATE(ROW(P900)-2," - ",Components!B895)</f>
        <v xml:space="preserve">898 - </v>
      </c>
      <c r="Q900" t="str">
        <f>CONCATENATE(Measures!B848&amp;" - "&amp;Measures!D848)</f>
        <v xml:space="preserve"> - </v>
      </c>
    </row>
    <row r="901" spans="16:17" x14ac:dyDescent="0.25">
      <c r="P901" t="str">
        <f>CONCATENATE(ROW(P901)-2," - ",Components!B896)</f>
        <v xml:space="preserve">899 - </v>
      </c>
      <c r="Q901" t="str">
        <f>CONCATENATE(Measures!B849&amp;" - "&amp;Measures!D849)</f>
        <v xml:space="preserve"> - </v>
      </c>
    </row>
    <row r="902" spans="16:17" x14ac:dyDescent="0.25">
      <c r="P902" t="str">
        <f>CONCATENATE(ROW(P902)-2," - ",Components!B897)</f>
        <v xml:space="preserve">900 - </v>
      </c>
      <c r="Q902" t="str">
        <f>CONCATENATE(Measures!B850&amp;" - "&amp;Measures!D850)</f>
        <v xml:space="preserve"> - </v>
      </c>
    </row>
    <row r="903" spans="16:17" x14ac:dyDescent="0.25">
      <c r="P903" t="str">
        <f>CONCATENATE(ROW(P903)-2," - ",Components!B898)</f>
        <v xml:space="preserve">901 - </v>
      </c>
      <c r="Q903" t="str">
        <f>CONCATENATE(Measures!B851&amp;" - "&amp;Measures!D851)</f>
        <v xml:space="preserve"> - </v>
      </c>
    </row>
    <row r="904" spans="16:17" x14ac:dyDescent="0.25">
      <c r="P904" t="str">
        <f>CONCATENATE(ROW(P904)-2," - ",Components!B899)</f>
        <v xml:space="preserve">902 - </v>
      </c>
      <c r="Q904" t="str">
        <f>CONCATENATE(Measures!B852&amp;" - "&amp;Measures!D852)</f>
        <v xml:space="preserve"> - </v>
      </c>
    </row>
    <row r="905" spans="16:17" x14ac:dyDescent="0.25">
      <c r="P905" t="str">
        <f>CONCATENATE(ROW(P905)-2," - ",Components!B900)</f>
        <v xml:space="preserve">903 - </v>
      </c>
      <c r="Q905" t="str">
        <f>CONCATENATE(Measures!B853&amp;" - "&amp;Measures!D853)</f>
        <v xml:space="preserve"> - </v>
      </c>
    </row>
    <row r="906" spans="16:17" x14ac:dyDescent="0.25">
      <c r="P906" t="str">
        <f>CONCATENATE(ROW(P906)-2," - ",Components!B901)</f>
        <v xml:space="preserve">904 - </v>
      </c>
      <c r="Q906" t="str">
        <f>CONCATENATE(Measures!B854&amp;" - "&amp;Measures!D854)</f>
        <v xml:space="preserve"> - </v>
      </c>
    </row>
    <row r="907" spans="16:17" x14ac:dyDescent="0.25">
      <c r="P907" t="str">
        <f>CONCATENATE(ROW(P907)-2," - ",Components!B902)</f>
        <v xml:space="preserve">905 - </v>
      </c>
      <c r="Q907" t="str">
        <f>CONCATENATE(Measures!B855&amp;" - "&amp;Measures!D855)</f>
        <v xml:space="preserve"> - </v>
      </c>
    </row>
    <row r="908" spans="16:17" x14ac:dyDescent="0.25">
      <c r="P908" t="str">
        <f>CONCATENATE(ROW(P908)-2," - ",Components!B903)</f>
        <v xml:space="preserve">906 - </v>
      </c>
      <c r="Q908" t="str">
        <f>CONCATENATE(Measures!B856&amp;" - "&amp;Measures!D856)</f>
        <v xml:space="preserve"> - </v>
      </c>
    </row>
    <row r="909" spans="16:17" x14ac:dyDescent="0.25">
      <c r="P909" t="str">
        <f>CONCATENATE(ROW(P909)-2," - ",Components!B904)</f>
        <v xml:space="preserve">907 - </v>
      </c>
      <c r="Q909" t="str">
        <f>CONCATENATE(Measures!B857&amp;" - "&amp;Measures!D857)</f>
        <v xml:space="preserve"> - </v>
      </c>
    </row>
    <row r="910" spans="16:17" x14ac:dyDescent="0.25">
      <c r="P910" t="str">
        <f>CONCATENATE(ROW(P910)-2," - ",Components!B905)</f>
        <v xml:space="preserve">908 - </v>
      </c>
      <c r="Q910" t="str">
        <f>CONCATENATE(Measures!B858&amp;" - "&amp;Measures!D858)</f>
        <v xml:space="preserve"> - </v>
      </c>
    </row>
    <row r="911" spans="16:17" x14ac:dyDescent="0.25">
      <c r="P911" t="str">
        <f>CONCATENATE(ROW(P911)-2," - ",Components!B906)</f>
        <v xml:space="preserve">909 - </v>
      </c>
      <c r="Q911" t="str">
        <f>CONCATENATE(Measures!B859&amp;" - "&amp;Measures!D859)</f>
        <v xml:space="preserve"> - </v>
      </c>
    </row>
    <row r="912" spans="16:17" x14ac:dyDescent="0.25">
      <c r="P912" t="str">
        <f>CONCATENATE(ROW(P912)-2," - ",Components!B907)</f>
        <v xml:space="preserve">910 - </v>
      </c>
      <c r="Q912" t="str">
        <f>CONCATENATE(Measures!B860&amp;" - "&amp;Measures!D860)</f>
        <v xml:space="preserve"> - </v>
      </c>
    </row>
    <row r="913" spans="16:17" x14ac:dyDescent="0.25">
      <c r="P913" t="str">
        <f>CONCATENATE(ROW(P913)-2," - ",Components!B908)</f>
        <v xml:space="preserve">911 - </v>
      </c>
      <c r="Q913" t="str">
        <f>CONCATENATE(Measures!B861&amp;" - "&amp;Measures!D861)</f>
        <v xml:space="preserve"> - </v>
      </c>
    </row>
    <row r="914" spans="16:17" x14ac:dyDescent="0.25">
      <c r="P914" t="str">
        <f>CONCATENATE(ROW(P914)-2," - ",Components!B909)</f>
        <v xml:space="preserve">912 - </v>
      </c>
      <c r="Q914" t="str">
        <f>CONCATENATE(Measures!B862&amp;" - "&amp;Measures!D862)</f>
        <v xml:space="preserve"> - </v>
      </c>
    </row>
    <row r="915" spans="16:17" x14ac:dyDescent="0.25">
      <c r="P915" t="str">
        <f>CONCATENATE(ROW(P915)-2," - ",Components!B910)</f>
        <v xml:space="preserve">913 - </v>
      </c>
      <c r="Q915" t="str">
        <f>CONCATENATE(Measures!B863&amp;" - "&amp;Measures!D863)</f>
        <v xml:space="preserve"> - </v>
      </c>
    </row>
    <row r="916" spans="16:17" x14ac:dyDescent="0.25">
      <c r="P916" t="str">
        <f>CONCATENATE(ROW(P916)-2," - ",Components!B911)</f>
        <v xml:space="preserve">914 - </v>
      </c>
      <c r="Q916" t="str">
        <f>CONCATENATE(Measures!B864&amp;" - "&amp;Measures!D864)</f>
        <v xml:space="preserve"> - </v>
      </c>
    </row>
    <row r="917" spans="16:17" x14ac:dyDescent="0.25">
      <c r="P917" t="str">
        <f>CONCATENATE(ROW(P917)-2," - ",Components!B912)</f>
        <v xml:space="preserve">915 - </v>
      </c>
      <c r="Q917" t="str">
        <f>CONCATENATE(Measures!B865&amp;" - "&amp;Measures!D865)</f>
        <v xml:space="preserve"> - </v>
      </c>
    </row>
    <row r="918" spans="16:17" x14ac:dyDescent="0.25">
      <c r="P918" t="str">
        <f>CONCATENATE(ROW(P918)-2," - ",Components!B913)</f>
        <v xml:space="preserve">916 - </v>
      </c>
      <c r="Q918" t="str">
        <f>CONCATENATE(Measures!B866&amp;" - "&amp;Measures!D866)</f>
        <v xml:space="preserve"> - </v>
      </c>
    </row>
    <row r="919" spans="16:17" x14ac:dyDescent="0.25">
      <c r="P919" t="str">
        <f>CONCATENATE(ROW(P919)-2," - ",Components!B914)</f>
        <v xml:space="preserve">917 - </v>
      </c>
      <c r="Q919" t="str">
        <f>CONCATENATE(Measures!B867&amp;" - "&amp;Measures!D867)</f>
        <v xml:space="preserve"> - </v>
      </c>
    </row>
    <row r="920" spans="16:17" x14ac:dyDescent="0.25">
      <c r="P920" t="str">
        <f>CONCATENATE(ROW(P920)-2," - ",Components!B915)</f>
        <v xml:space="preserve">918 - </v>
      </c>
      <c r="Q920" t="str">
        <f>CONCATENATE(Measures!B868&amp;" - "&amp;Measures!D868)</f>
        <v xml:space="preserve"> - </v>
      </c>
    </row>
    <row r="921" spans="16:17" x14ac:dyDescent="0.25">
      <c r="P921" t="str">
        <f>CONCATENATE(ROW(P921)-2," - ",Components!B916)</f>
        <v xml:space="preserve">919 - </v>
      </c>
      <c r="Q921" t="str">
        <f>CONCATENATE(Measures!B869&amp;" - "&amp;Measures!D869)</f>
        <v xml:space="preserve"> - </v>
      </c>
    </row>
    <row r="922" spans="16:17" x14ac:dyDescent="0.25">
      <c r="P922" t="str">
        <f>CONCATENATE(ROW(P922)-2," - ",Components!B917)</f>
        <v xml:space="preserve">920 - </v>
      </c>
      <c r="Q922" t="str">
        <f>CONCATENATE(Measures!B870&amp;" - "&amp;Measures!D870)</f>
        <v xml:space="preserve"> - </v>
      </c>
    </row>
    <row r="923" spans="16:17" x14ac:dyDescent="0.25">
      <c r="P923" t="str">
        <f>CONCATENATE(ROW(P923)-2," - ",Components!B918)</f>
        <v xml:space="preserve">921 - </v>
      </c>
      <c r="Q923" t="str">
        <f>CONCATENATE(Measures!B871&amp;" - "&amp;Measures!D871)</f>
        <v xml:space="preserve"> - </v>
      </c>
    </row>
    <row r="924" spans="16:17" x14ac:dyDescent="0.25">
      <c r="P924" t="str">
        <f>CONCATENATE(ROW(P924)-2," - ",Components!B919)</f>
        <v xml:space="preserve">922 - </v>
      </c>
      <c r="Q924" t="str">
        <f>CONCATENATE(Measures!B872&amp;" - "&amp;Measures!D872)</f>
        <v xml:space="preserve"> - </v>
      </c>
    </row>
    <row r="925" spans="16:17" x14ac:dyDescent="0.25">
      <c r="P925" t="str">
        <f>CONCATENATE(ROW(P925)-2," - ",Components!B920)</f>
        <v xml:space="preserve">923 - </v>
      </c>
      <c r="Q925" t="str">
        <f>CONCATENATE(Measures!B873&amp;" - "&amp;Measures!D873)</f>
        <v xml:space="preserve"> - </v>
      </c>
    </row>
    <row r="926" spans="16:17" x14ac:dyDescent="0.25">
      <c r="P926" t="str">
        <f>CONCATENATE(ROW(P926)-2," - ",Components!B921)</f>
        <v xml:space="preserve">924 - </v>
      </c>
      <c r="Q926" t="str">
        <f>CONCATENATE(Measures!B874&amp;" - "&amp;Measures!D874)</f>
        <v xml:space="preserve"> - </v>
      </c>
    </row>
    <row r="927" spans="16:17" x14ac:dyDescent="0.25">
      <c r="P927" t="str">
        <f>CONCATENATE(ROW(P927)-2," - ",Components!B922)</f>
        <v xml:space="preserve">925 - </v>
      </c>
      <c r="Q927" t="str">
        <f>CONCATENATE(Measures!B875&amp;" - "&amp;Measures!D875)</f>
        <v xml:space="preserve"> - </v>
      </c>
    </row>
    <row r="928" spans="16:17" x14ac:dyDescent="0.25">
      <c r="P928" t="str">
        <f>CONCATENATE(ROW(P928)-2," - ",Components!B923)</f>
        <v xml:space="preserve">926 - </v>
      </c>
      <c r="Q928" t="str">
        <f>CONCATENATE(Measures!B876&amp;" - "&amp;Measures!D876)</f>
        <v xml:space="preserve"> - </v>
      </c>
    </row>
    <row r="929" spans="16:17" x14ac:dyDescent="0.25">
      <c r="P929" t="str">
        <f>CONCATENATE(ROW(P929)-2," - ",Components!B924)</f>
        <v xml:space="preserve">927 - </v>
      </c>
      <c r="Q929" t="str">
        <f>CONCATENATE(Measures!B877&amp;" - "&amp;Measures!D877)</f>
        <v xml:space="preserve"> - </v>
      </c>
    </row>
    <row r="930" spans="16:17" x14ac:dyDescent="0.25">
      <c r="P930" t="str">
        <f>CONCATENATE(ROW(P930)-2," - ",Components!B925)</f>
        <v xml:space="preserve">928 - </v>
      </c>
      <c r="Q930" t="str">
        <f>CONCATENATE(Measures!B878&amp;" - "&amp;Measures!D878)</f>
        <v xml:space="preserve"> - </v>
      </c>
    </row>
    <row r="931" spans="16:17" x14ac:dyDescent="0.25">
      <c r="P931" t="str">
        <f>CONCATENATE(ROW(P931)-2," - ",Components!B926)</f>
        <v xml:space="preserve">929 - </v>
      </c>
      <c r="Q931" t="str">
        <f>CONCATENATE(Measures!B879&amp;" - "&amp;Measures!D879)</f>
        <v xml:space="preserve"> - </v>
      </c>
    </row>
    <row r="932" spans="16:17" x14ac:dyDescent="0.25">
      <c r="P932" t="str">
        <f>CONCATENATE(ROW(P932)-2," - ",Components!B927)</f>
        <v xml:space="preserve">930 - </v>
      </c>
      <c r="Q932" t="str">
        <f>CONCATENATE(Measures!B880&amp;" - "&amp;Measures!D880)</f>
        <v xml:space="preserve"> - </v>
      </c>
    </row>
    <row r="933" spans="16:17" x14ac:dyDescent="0.25">
      <c r="P933" t="str">
        <f>CONCATENATE(ROW(P933)-2," - ",Components!B928)</f>
        <v xml:space="preserve">931 - </v>
      </c>
      <c r="Q933" t="str">
        <f>CONCATENATE(Measures!B881&amp;" - "&amp;Measures!D881)</f>
        <v xml:space="preserve"> - </v>
      </c>
    </row>
    <row r="934" spans="16:17" x14ac:dyDescent="0.25">
      <c r="P934" t="str">
        <f>CONCATENATE(ROW(P934)-2," - ",Components!B929)</f>
        <v xml:space="preserve">932 - </v>
      </c>
      <c r="Q934" t="str">
        <f>CONCATENATE(Measures!B882&amp;" - "&amp;Measures!D882)</f>
        <v xml:space="preserve"> - </v>
      </c>
    </row>
    <row r="935" spans="16:17" x14ac:dyDescent="0.25">
      <c r="P935" t="str">
        <f>CONCATENATE(ROW(P935)-2," - ",Components!B930)</f>
        <v xml:space="preserve">933 - </v>
      </c>
      <c r="Q935" t="str">
        <f>CONCATENATE(Measures!B883&amp;" - "&amp;Measures!D883)</f>
        <v xml:space="preserve"> - </v>
      </c>
    </row>
    <row r="936" spans="16:17" x14ac:dyDescent="0.25">
      <c r="P936" t="str">
        <f>CONCATENATE(ROW(P936)-2," - ",Components!B931)</f>
        <v xml:space="preserve">934 - </v>
      </c>
      <c r="Q936" t="str">
        <f>CONCATENATE(Measures!B884&amp;" - "&amp;Measures!D884)</f>
        <v xml:space="preserve"> - </v>
      </c>
    </row>
    <row r="937" spans="16:17" x14ac:dyDescent="0.25">
      <c r="P937" t="str">
        <f>CONCATENATE(ROW(P937)-2," - ",Components!B932)</f>
        <v xml:space="preserve">935 - </v>
      </c>
      <c r="Q937" t="str">
        <f>CONCATENATE(Measures!B885&amp;" - "&amp;Measures!D885)</f>
        <v xml:space="preserve"> - </v>
      </c>
    </row>
    <row r="938" spans="16:17" x14ac:dyDescent="0.25">
      <c r="P938" t="str">
        <f>CONCATENATE(ROW(P938)-2," - ",Components!B933)</f>
        <v xml:space="preserve">936 - </v>
      </c>
      <c r="Q938" t="str">
        <f>CONCATENATE(Measures!B886&amp;" - "&amp;Measures!D886)</f>
        <v xml:space="preserve"> - </v>
      </c>
    </row>
    <row r="939" spans="16:17" x14ac:dyDescent="0.25">
      <c r="P939" t="str">
        <f>CONCATENATE(ROW(P939)-2," - ",Components!B934)</f>
        <v xml:space="preserve">937 - </v>
      </c>
      <c r="Q939" t="str">
        <f>CONCATENATE(Measures!B887&amp;" - "&amp;Measures!D887)</f>
        <v xml:space="preserve"> - </v>
      </c>
    </row>
    <row r="940" spans="16:17" x14ac:dyDescent="0.25">
      <c r="P940" t="str">
        <f>CONCATENATE(ROW(P940)-2," - ",Components!B935)</f>
        <v xml:space="preserve">938 - </v>
      </c>
      <c r="Q940" t="str">
        <f>CONCATENATE(Measures!B888&amp;" - "&amp;Measures!D888)</f>
        <v xml:space="preserve"> - </v>
      </c>
    </row>
    <row r="941" spans="16:17" x14ac:dyDescent="0.25">
      <c r="P941" t="str">
        <f>CONCATENATE(ROW(P941)-2," - ",Components!B936)</f>
        <v xml:space="preserve">939 - </v>
      </c>
      <c r="Q941" t="str">
        <f>CONCATENATE(Measures!B889&amp;" - "&amp;Measures!D889)</f>
        <v xml:space="preserve"> - </v>
      </c>
    </row>
    <row r="942" spans="16:17" x14ac:dyDescent="0.25">
      <c r="P942" t="str">
        <f>CONCATENATE(ROW(P942)-2," - ",Components!B937)</f>
        <v xml:space="preserve">940 - </v>
      </c>
      <c r="Q942" t="str">
        <f>CONCATENATE(Measures!B890&amp;" - "&amp;Measures!D890)</f>
        <v xml:space="preserve"> - </v>
      </c>
    </row>
    <row r="943" spans="16:17" x14ac:dyDescent="0.25">
      <c r="P943" t="str">
        <f>CONCATENATE(ROW(P943)-2," - ",Components!B938)</f>
        <v xml:space="preserve">941 - </v>
      </c>
      <c r="Q943" t="str">
        <f>CONCATENATE(Measures!B891&amp;" - "&amp;Measures!D891)</f>
        <v xml:space="preserve"> - </v>
      </c>
    </row>
    <row r="944" spans="16:17" x14ac:dyDescent="0.25">
      <c r="P944" t="str">
        <f>CONCATENATE(ROW(P944)-2," - ",Components!B939)</f>
        <v xml:space="preserve">942 - </v>
      </c>
      <c r="Q944" t="str">
        <f>CONCATENATE(Measures!B892&amp;" - "&amp;Measures!D892)</f>
        <v xml:space="preserve"> - </v>
      </c>
    </row>
    <row r="945" spans="16:17" x14ac:dyDescent="0.25">
      <c r="P945" t="str">
        <f>CONCATENATE(ROW(P945)-2," - ",Components!B940)</f>
        <v xml:space="preserve">943 - </v>
      </c>
      <c r="Q945" t="str">
        <f>CONCATENATE(Measures!B893&amp;" - "&amp;Measures!D893)</f>
        <v xml:space="preserve"> - </v>
      </c>
    </row>
    <row r="946" spans="16:17" x14ac:dyDescent="0.25">
      <c r="P946" t="str">
        <f>CONCATENATE(ROW(P946)-2," - ",Components!B941)</f>
        <v xml:space="preserve">944 - </v>
      </c>
      <c r="Q946" t="str">
        <f>CONCATENATE(Measures!B894&amp;" - "&amp;Measures!D894)</f>
        <v xml:space="preserve"> - </v>
      </c>
    </row>
    <row r="947" spans="16:17" x14ac:dyDescent="0.25">
      <c r="P947" t="str">
        <f>CONCATENATE(ROW(P947)-2," - ",Components!B942)</f>
        <v xml:space="preserve">945 - </v>
      </c>
      <c r="Q947" t="str">
        <f>CONCATENATE(Measures!B895&amp;" - "&amp;Measures!D895)</f>
        <v xml:space="preserve"> - </v>
      </c>
    </row>
    <row r="948" spans="16:17" x14ac:dyDescent="0.25">
      <c r="P948" t="str">
        <f>CONCATENATE(ROW(P948)-2," - ",Components!B943)</f>
        <v xml:space="preserve">946 - </v>
      </c>
      <c r="Q948" t="str">
        <f>CONCATENATE(Measures!B896&amp;" - "&amp;Measures!D896)</f>
        <v xml:space="preserve"> - </v>
      </c>
    </row>
    <row r="949" spans="16:17" x14ac:dyDescent="0.25">
      <c r="P949" t="str">
        <f>CONCATENATE(ROW(P949)-2," - ",Components!B944)</f>
        <v xml:space="preserve">947 - </v>
      </c>
      <c r="Q949" t="str">
        <f>CONCATENATE(Measures!B897&amp;" - "&amp;Measures!D897)</f>
        <v xml:space="preserve"> - </v>
      </c>
    </row>
    <row r="950" spans="16:17" x14ac:dyDescent="0.25">
      <c r="P950" t="str">
        <f>CONCATENATE(ROW(P950)-2," - ",Components!B945)</f>
        <v xml:space="preserve">948 - </v>
      </c>
      <c r="Q950" t="str">
        <f>CONCATENATE(Measures!B898&amp;" - "&amp;Measures!D898)</f>
        <v xml:space="preserve"> - </v>
      </c>
    </row>
    <row r="951" spans="16:17" x14ac:dyDescent="0.25">
      <c r="P951" t="str">
        <f>CONCATENATE(ROW(P951)-2," - ",Components!B946)</f>
        <v xml:space="preserve">949 - </v>
      </c>
      <c r="Q951" t="str">
        <f>CONCATENATE(Measures!B899&amp;" - "&amp;Measures!D899)</f>
        <v xml:space="preserve"> - </v>
      </c>
    </row>
    <row r="952" spans="16:17" x14ac:dyDescent="0.25">
      <c r="P952" t="str">
        <f>CONCATENATE(ROW(P952)-2," - ",Components!B947)</f>
        <v xml:space="preserve">950 - </v>
      </c>
      <c r="Q952" t="str">
        <f>CONCATENATE(Measures!B900&amp;" - "&amp;Measures!D900)</f>
        <v xml:space="preserve"> - </v>
      </c>
    </row>
    <row r="953" spans="16:17" x14ac:dyDescent="0.25">
      <c r="P953" t="str">
        <f>CONCATENATE(ROW(P953)-2," - ",Components!B948)</f>
        <v xml:space="preserve">951 - </v>
      </c>
      <c r="Q953" t="str">
        <f>CONCATENATE(Measures!B901&amp;" - "&amp;Measures!D901)</f>
        <v xml:space="preserve"> - </v>
      </c>
    </row>
    <row r="954" spans="16:17" x14ac:dyDescent="0.25">
      <c r="P954" t="str">
        <f>CONCATENATE(ROW(P954)-2," - ",Components!B949)</f>
        <v xml:space="preserve">952 - </v>
      </c>
      <c r="Q954" t="str">
        <f>CONCATENATE(Measures!B902&amp;" - "&amp;Measures!D902)</f>
        <v xml:space="preserve"> - </v>
      </c>
    </row>
    <row r="955" spans="16:17" x14ac:dyDescent="0.25">
      <c r="P955" t="str">
        <f>CONCATENATE(ROW(P955)-2," - ",Components!B950)</f>
        <v xml:space="preserve">953 - </v>
      </c>
      <c r="Q955" t="str">
        <f>CONCATENATE(Measures!B903&amp;" - "&amp;Measures!D903)</f>
        <v xml:space="preserve"> - </v>
      </c>
    </row>
    <row r="956" spans="16:17" x14ac:dyDescent="0.25">
      <c r="P956" t="str">
        <f>CONCATENATE(ROW(P956)-2," - ",Components!B951)</f>
        <v xml:space="preserve">954 - </v>
      </c>
      <c r="Q956" t="str">
        <f>CONCATENATE(Measures!B904&amp;" - "&amp;Measures!D904)</f>
        <v xml:space="preserve"> - </v>
      </c>
    </row>
    <row r="957" spans="16:17" x14ac:dyDescent="0.25">
      <c r="P957" t="str">
        <f>CONCATENATE(ROW(P957)-2," - ",Components!B952)</f>
        <v xml:space="preserve">955 - </v>
      </c>
      <c r="Q957" t="str">
        <f>CONCATENATE(Measures!B905&amp;" - "&amp;Measures!D905)</f>
        <v xml:space="preserve"> - </v>
      </c>
    </row>
    <row r="958" spans="16:17" x14ac:dyDescent="0.25">
      <c r="P958" t="str">
        <f>CONCATENATE(ROW(P958)-2," - ",Components!B953)</f>
        <v xml:space="preserve">956 - </v>
      </c>
      <c r="Q958" t="str">
        <f>CONCATENATE(Measures!B906&amp;" - "&amp;Measures!D906)</f>
        <v xml:space="preserve"> - </v>
      </c>
    </row>
    <row r="959" spans="16:17" x14ac:dyDescent="0.25">
      <c r="P959" t="str">
        <f>CONCATENATE(ROW(P959)-2," - ",Components!B954)</f>
        <v xml:space="preserve">957 - </v>
      </c>
      <c r="Q959" t="str">
        <f>CONCATENATE(Measures!B907&amp;" - "&amp;Measures!D907)</f>
        <v xml:space="preserve"> - </v>
      </c>
    </row>
    <row r="960" spans="16:17" x14ac:dyDescent="0.25">
      <c r="P960" t="str">
        <f>CONCATENATE(ROW(P960)-2," - ",Components!B955)</f>
        <v xml:space="preserve">958 - </v>
      </c>
      <c r="Q960" t="str">
        <f>CONCATENATE(Measures!B908&amp;" - "&amp;Measures!D908)</f>
        <v xml:space="preserve"> - </v>
      </c>
    </row>
    <row r="961" spans="16:17" x14ac:dyDescent="0.25">
      <c r="P961" t="str">
        <f>CONCATENATE(ROW(P961)-2," - ",Components!B956)</f>
        <v xml:space="preserve">959 - </v>
      </c>
      <c r="Q961" t="str">
        <f>CONCATENATE(Measures!B909&amp;" - "&amp;Measures!D909)</f>
        <v xml:space="preserve"> - </v>
      </c>
    </row>
    <row r="962" spans="16:17" x14ac:dyDescent="0.25">
      <c r="P962" t="str">
        <f>CONCATENATE(ROW(P962)-2," - ",Components!B957)</f>
        <v xml:space="preserve">960 - </v>
      </c>
      <c r="Q962" t="str">
        <f>CONCATENATE(Measures!B910&amp;" - "&amp;Measures!D910)</f>
        <v xml:space="preserve"> - </v>
      </c>
    </row>
    <row r="963" spans="16:17" x14ac:dyDescent="0.25">
      <c r="P963" t="str">
        <f>CONCATENATE(ROW(P963)-2," - ",Components!B958)</f>
        <v xml:space="preserve">961 - </v>
      </c>
      <c r="Q963" t="str">
        <f>CONCATENATE(Measures!B911&amp;" - "&amp;Measures!D911)</f>
        <v xml:space="preserve"> - </v>
      </c>
    </row>
    <row r="964" spans="16:17" x14ac:dyDescent="0.25">
      <c r="P964" t="str">
        <f>CONCATENATE(ROW(P964)-2," - ",Components!B959)</f>
        <v xml:space="preserve">962 - </v>
      </c>
      <c r="Q964" t="str">
        <f>CONCATENATE(Measures!B912&amp;" - "&amp;Measures!D912)</f>
        <v xml:space="preserve"> - </v>
      </c>
    </row>
    <row r="965" spans="16:17" x14ac:dyDescent="0.25">
      <c r="P965" t="str">
        <f>CONCATENATE(ROW(P965)-2," - ",Components!B960)</f>
        <v xml:space="preserve">963 - </v>
      </c>
      <c r="Q965" t="str">
        <f>CONCATENATE(Measures!B913&amp;" - "&amp;Measures!D913)</f>
        <v xml:space="preserve"> - </v>
      </c>
    </row>
    <row r="966" spans="16:17" x14ac:dyDescent="0.25">
      <c r="P966" t="str">
        <f>CONCATENATE(ROW(P966)-2," - ",Components!B961)</f>
        <v xml:space="preserve">964 - </v>
      </c>
      <c r="Q966" t="str">
        <f>CONCATENATE(Measures!B914&amp;" - "&amp;Measures!D914)</f>
        <v xml:space="preserve"> - </v>
      </c>
    </row>
    <row r="967" spans="16:17" x14ac:dyDescent="0.25">
      <c r="P967" t="str">
        <f>CONCATENATE(ROW(P967)-2," - ",Components!B962)</f>
        <v xml:space="preserve">965 - </v>
      </c>
      <c r="Q967" t="str">
        <f>CONCATENATE(Measures!B915&amp;" - "&amp;Measures!D915)</f>
        <v xml:space="preserve"> - </v>
      </c>
    </row>
    <row r="968" spans="16:17" x14ac:dyDescent="0.25">
      <c r="P968" t="str">
        <f>CONCATENATE(ROW(P968)-2," - ",Components!B963)</f>
        <v xml:space="preserve">966 - </v>
      </c>
      <c r="Q968" t="str">
        <f>CONCATENATE(Measures!B916&amp;" - "&amp;Measures!D916)</f>
        <v xml:space="preserve"> - </v>
      </c>
    </row>
    <row r="969" spans="16:17" x14ac:dyDescent="0.25">
      <c r="P969" t="str">
        <f>CONCATENATE(ROW(P969)-2," - ",Components!B964)</f>
        <v xml:space="preserve">967 - </v>
      </c>
      <c r="Q969" t="str">
        <f>CONCATENATE(Measures!B917&amp;" - "&amp;Measures!D917)</f>
        <v xml:space="preserve"> - </v>
      </c>
    </row>
    <row r="970" spans="16:17" x14ac:dyDescent="0.25">
      <c r="P970" t="str">
        <f>CONCATENATE(ROW(P970)-2," - ",Components!B965)</f>
        <v xml:space="preserve">968 - </v>
      </c>
      <c r="Q970" t="str">
        <f>CONCATENATE(Measures!B918&amp;" - "&amp;Measures!D918)</f>
        <v xml:space="preserve"> - </v>
      </c>
    </row>
    <row r="971" spans="16:17" x14ac:dyDescent="0.25">
      <c r="P971" t="str">
        <f>CONCATENATE(ROW(P971)-2," - ",Components!B966)</f>
        <v xml:space="preserve">969 - </v>
      </c>
      <c r="Q971" t="str">
        <f>CONCATENATE(Measures!B919&amp;" - "&amp;Measures!D919)</f>
        <v xml:space="preserve"> - </v>
      </c>
    </row>
    <row r="972" spans="16:17" x14ac:dyDescent="0.25">
      <c r="P972" t="str">
        <f>CONCATENATE(ROW(P972)-2," - ",Components!B967)</f>
        <v xml:space="preserve">970 - </v>
      </c>
      <c r="Q972" t="str">
        <f>CONCATENATE(Measures!B920&amp;" - "&amp;Measures!D920)</f>
        <v xml:space="preserve"> - </v>
      </c>
    </row>
    <row r="973" spans="16:17" x14ac:dyDescent="0.25">
      <c r="P973" t="str">
        <f>CONCATENATE(ROW(P973)-2," - ",Components!B968)</f>
        <v xml:space="preserve">971 - </v>
      </c>
      <c r="Q973" t="str">
        <f>CONCATENATE(Measures!B921&amp;" - "&amp;Measures!D921)</f>
        <v xml:space="preserve"> - </v>
      </c>
    </row>
    <row r="974" spans="16:17" x14ac:dyDescent="0.25">
      <c r="P974" t="str">
        <f>CONCATENATE(ROW(P974)-2," - ",Components!B969)</f>
        <v xml:space="preserve">972 - </v>
      </c>
      <c r="Q974" t="str">
        <f>CONCATENATE(Measures!B922&amp;" - "&amp;Measures!D922)</f>
        <v xml:space="preserve"> - </v>
      </c>
    </row>
    <row r="975" spans="16:17" x14ac:dyDescent="0.25">
      <c r="P975" t="str">
        <f>CONCATENATE(ROW(P975)-2," - ",Components!B970)</f>
        <v xml:space="preserve">973 - </v>
      </c>
      <c r="Q975" t="str">
        <f>CONCATENATE(Measures!B923&amp;" - "&amp;Measures!D923)</f>
        <v xml:space="preserve"> - </v>
      </c>
    </row>
    <row r="976" spans="16:17" x14ac:dyDescent="0.25">
      <c r="P976" t="str">
        <f>CONCATENATE(ROW(P976)-2," - ",Components!B971)</f>
        <v xml:space="preserve">974 - </v>
      </c>
      <c r="Q976" t="str">
        <f>CONCATENATE(Measures!B924&amp;" - "&amp;Measures!D924)</f>
        <v xml:space="preserve"> - </v>
      </c>
    </row>
    <row r="977" spans="16:17" x14ac:dyDescent="0.25">
      <c r="P977" t="str">
        <f>CONCATENATE(ROW(P977)-2," - ",Components!B972)</f>
        <v xml:space="preserve">975 - </v>
      </c>
      <c r="Q977" t="str">
        <f>CONCATENATE(Measures!B925&amp;" - "&amp;Measures!D925)</f>
        <v xml:space="preserve"> - </v>
      </c>
    </row>
    <row r="978" spans="16:17" x14ac:dyDescent="0.25">
      <c r="P978" t="str">
        <f>CONCATENATE(ROW(P978)-2," - ",Components!B973)</f>
        <v xml:space="preserve">976 - </v>
      </c>
      <c r="Q978" t="str">
        <f>CONCATENATE(Measures!B926&amp;" - "&amp;Measures!D926)</f>
        <v xml:space="preserve"> - </v>
      </c>
    </row>
    <row r="979" spans="16:17" x14ac:dyDescent="0.25">
      <c r="P979" t="str">
        <f>CONCATENATE(ROW(P979)-2," - ",Components!B974)</f>
        <v xml:space="preserve">977 - </v>
      </c>
      <c r="Q979" t="str">
        <f>CONCATENATE(Measures!B927&amp;" - "&amp;Measures!D927)</f>
        <v xml:space="preserve"> - </v>
      </c>
    </row>
    <row r="980" spans="16:17" x14ac:dyDescent="0.25">
      <c r="P980" t="str">
        <f>CONCATENATE(ROW(P980)-2," - ",Components!B975)</f>
        <v xml:space="preserve">978 - </v>
      </c>
      <c r="Q980" t="str">
        <f>CONCATENATE(Measures!B928&amp;" - "&amp;Measures!D928)</f>
        <v xml:space="preserve"> - </v>
      </c>
    </row>
    <row r="981" spans="16:17" x14ac:dyDescent="0.25">
      <c r="P981" t="str">
        <f>CONCATENATE(ROW(P981)-2," - ",Components!B976)</f>
        <v xml:space="preserve">979 - </v>
      </c>
      <c r="Q981" t="str">
        <f>CONCATENATE(Measures!B929&amp;" - "&amp;Measures!D929)</f>
        <v xml:space="preserve"> - </v>
      </c>
    </row>
    <row r="982" spans="16:17" x14ac:dyDescent="0.25">
      <c r="P982" t="str">
        <f>CONCATENATE(ROW(P982)-2," - ",Components!B977)</f>
        <v xml:space="preserve">980 - </v>
      </c>
      <c r="Q982" t="str">
        <f>CONCATENATE(Measures!B930&amp;" - "&amp;Measures!D930)</f>
        <v xml:space="preserve"> - </v>
      </c>
    </row>
    <row r="983" spans="16:17" x14ac:dyDescent="0.25">
      <c r="P983" t="str">
        <f>CONCATENATE(ROW(P983)-2," - ",Components!B978)</f>
        <v xml:space="preserve">981 - </v>
      </c>
      <c r="Q983" t="str">
        <f>CONCATENATE(Measures!B931&amp;" - "&amp;Measures!D931)</f>
        <v xml:space="preserve"> - </v>
      </c>
    </row>
    <row r="984" spans="16:17" x14ac:dyDescent="0.25">
      <c r="P984" t="str">
        <f>CONCATENATE(ROW(P984)-2," - ",Components!B979)</f>
        <v xml:space="preserve">982 - </v>
      </c>
      <c r="Q984" t="str">
        <f>CONCATENATE(Measures!B932&amp;" - "&amp;Measures!D932)</f>
        <v xml:space="preserve"> - </v>
      </c>
    </row>
    <row r="985" spans="16:17" x14ac:dyDescent="0.25">
      <c r="P985" t="str">
        <f>CONCATENATE(ROW(P985)-2," - ",Components!B980)</f>
        <v xml:space="preserve">983 - </v>
      </c>
      <c r="Q985" t="str">
        <f>CONCATENATE(Measures!B933&amp;" - "&amp;Measures!D933)</f>
        <v xml:space="preserve"> - </v>
      </c>
    </row>
    <row r="986" spans="16:17" x14ac:dyDescent="0.25">
      <c r="P986" t="str">
        <f>CONCATENATE(ROW(P986)-2," - ",Components!B981)</f>
        <v xml:space="preserve">984 - </v>
      </c>
      <c r="Q986" t="str">
        <f>CONCATENATE(Measures!B934&amp;" - "&amp;Measures!D934)</f>
        <v xml:space="preserve"> - </v>
      </c>
    </row>
    <row r="987" spans="16:17" x14ac:dyDescent="0.25">
      <c r="P987" t="str">
        <f>CONCATENATE(ROW(P987)-2," - ",Components!B982)</f>
        <v xml:space="preserve">985 - </v>
      </c>
      <c r="Q987" t="str">
        <f>CONCATENATE(Measures!B935&amp;" - "&amp;Measures!D935)</f>
        <v xml:space="preserve"> - </v>
      </c>
    </row>
    <row r="988" spans="16:17" x14ac:dyDescent="0.25">
      <c r="P988" t="str">
        <f>CONCATENATE(ROW(P988)-2," - ",Components!B983)</f>
        <v xml:space="preserve">986 - </v>
      </c>
      <c r="Q988" t="str">
        <f>CONCATENATE(Measures!B936&amp;" - "&amp;Measures!D936)</f>
        <v xml:space="preserve"> - </v>
      </c>
    </row>
    <row r="989" spans="16:17" x14ac:dyDescent="0.25">
      <c r="P989" t="str">
        <f>CONCATENATE(ROW(P989)-2," - ",Components!B984)</f>
        <v xml:space="preserve">987 - </v>
      </c>
      <c r="Q989" t="str">
        <f>CONCATENATE(Measures!B937&amp;" - "&amp;Measures!D937)</f>
        <v xml:space="preserve"> - </v>
      </c>
    </row>
    <row r="990" spans="16:17" x14ac:dyDescent="0.25">
      <c r="P990" t="str">
        <f>CONCATENATE(ROW(P990)-2," - ",Components!B985)</f>
        <v xml:space="preserve">988 - </v>
      </c>
      <c r="Q990" t="str">
        <f>CONCATENATE(Measures!B938&amp;" - "&amp;Measures!D938)</f>
        <v xml:space="preserve"> - </v>
      </c>
    </row>
    <row r="991" spans="16:17" x14ac:dyDescent="0.25">
      <c r="P991" t="str">
        <f>CONCATENATE(ROW(P991)-2," - ",Components!B986)</f>
        <v xml:space="preserve">989 - </v>
      </c>
      <c r="Q991" t="str">
        <f>CONCATENATE(Measures!B939&amp;" - "&amp;Measures!D939)</f>
        <v xml:space="preserve"> - </v>
      </c>
    </row>
    <row r="992" spans="16:17" x14ac:dyDescent="0.25">
      <c r="P992" t="str">
        <f>CONCATENATE(ROW(P992)-2," - ",Components!B987)</f>
        <v xml:space="preserve">990 - </v>
      </c>
      <c r="Q992" t="str">
        <f>CONCATENATE(Measures!B940&amp;" - "&amp;Measures!D940)</f>
        <v xml:space="preserve"> - </v>
      </c>
    </row>
    <row r="993" spans="16:17" x14ac:dyDescent="0.25">
      <c r="P993" t="str">
        <f>CONCATENATE(ROW(P993)-2," - ",Components!B988)</f>
        <v xml:space="preserve">991 - </v>
      </c>
      <c r="Q993" t="str">
        <f>CONCATENATE(Measures!B941&amp;" - "&amp;Measures!D941)</f>
        <v xml:space="preserve"> - </v>
      </c>
    </row>
    <row r="994" spans="16:17" x14ac:dyDescent="0.25">
      <c r="P994" t="str">
        <f>CONCATENATE(ROW(P994)-2," - ",Components!B989)</f>
        <v xml:space="preserve">992 - </v>
      </c>
      <c r="Q994" t="str">
        <f>CONCATENATE(Measures!B942&amp;" - "&amp;Measures!D942)</f>
        <v xml:space="preserve"> - </v>
      </c>
    </row>
    <row r="995" spans="16:17" x14ac:dyDescent="0.25">
      <c r="P995" t="str">
        <f>CONCATENATE(ROW(P995)-2," - ",Components!B990)</f>
        <v xml:space="preserve">993 - </v>
      </c>
      <c r="Q995" t="str">
        <f>CONCATENATE(Measures!B943&amp;" - "&amp;Measures!D943)</f>
        <v xml:space="preserve"> - </v>
      </c>
    </row>
    <row r="996" spans="16:17" x14ac:dyDescent="0.25">
      <c r="P996" t="str">
        <f>CONCATENATE(ROW(P996)-2," - ",Components!B991)</f>
        <v xml:space="preserve">994 - </v>
      </c>
      <c r="Q996" t="str">
        <f>CONCATENATE(Measures!B944&amp;" - "&amp;Measures!D944)</f>
        <v xml:space="preserve"> - </v>
      </c>
    </row>
    <row r="997" spans="16:17" x14ac:dyDescent="0.25">
      <c r="P997" t="str">
        <f>CONCATENATE(ROW(P997)-2," - ",Components!B992)</f>
        <v xml:space="preserve">995 - </v>
      </c>
      <c r="Q997" t="str">
        <f>CONCATENATE(Measures!B945&amp;" - "&amp;Measures!D945)</f>
        <v xml:space="preserve"> - </v>
      </c>
    </row>
    <row r="998" spans="16:17" x14ac:dyDescent="0.25">
      <c r="P998" t="str">
        <f>CONCATENATE(ROW(P998)-2," - ",Components!B993)</f>
        <v xml:space="preserve">996 - </v>
      </c>
      <c r="Q998" t="str">
        <f>CONCATENATE(Measures!B946&amp;" - "&amp;Measures!D946)</f>
        <v xml:space="preserve"> - </v>
      </c>
    </row>
    <row r="999" spans="16:17" x14ac:dyDescent="0.25">
      <c r="P999" t="str">
        <f>CONCATENATE(ROW(P999)-2," - ",Components!B994)</f>
        <v xml:space="preserve">997 - </v>
      </c>
      <c r="Q999" t="str">
        <f>CONCATENATE(Measures!B947&amp;" - "&amp;Measures!D947)</f>
        <v xml:space="preserve"> - </v>
      </c>
    </row>
    <row r="1000" spans="16:17" x14ac:dyDescent="0.25">
      <c r="P1000" t="str">
        <f>CONCATENATE(ROW(P1000)-2," - ",Components!B995)</f>
        <v xml:space="preserve">998 - </v>
      </c>
      <c r="Q1000" t="str">
        <f>CONCATENATE(Measures!B948&amp;" - "&amp;Measures!D948)</f>
        <v xml:space="preserve"> - </v>
      </c>
    </row>
    <row r="1001" spans="16:17" x14ac:dyDescent="0.25">
      <c r="P1001" t="str">
        <f>CONCATENATE(ROW(P1001)-2," - ",Components!B996)</f>
        <v xml:space="preserve">999 - </v>
      </c>
      <c r="Q1001" t="str">
        <f>CONCATENATE(Measures!B949&amp;" - "&amp;Measures!D949)</f>
        <v xml:space="preserve"> - </v>
      </c>
    </row>
    <row r="1002" spans="16:17" x14ac:dyDescent="0.25">
      <c r="P1002" t="str">
        <f>CONCATENATE(ROW(P1002)-2," - ",Components!B997)</f>
        <v xml:space="preserve">1000 - </v>
      </c>
      <c r="Q1002" t="str">
        <f>CONCATENATE(Measures!B950&amp;" - "&amp;Measures!D950)</f>
        <v xml:space="preserve"> - </v>
      </c>
    </row>
    <row r="1003" spans="16:17" x14ac:dyDescent="0.25">
      <c r="P1003" t="str">
        <f>CONCATENATE(ROW(P1003)-2," - ",Components!B998)</f>
        <v xml:space="preserve">1001 - </v>
      </c>
      <c r="Q1003" t="str">
        <f>CONCATENATE(Measures!B951&amp;" - "&amp;Measures!D951)</f>
        <v xml:space="preserve"> - </v>
      </c>
    </row>
    <row r="1004" spans="16:17" x14ac:dyDescent="0.25">
      <c r="P1004" t="str">
        <f>CONCATENATE(ROW(P1004)-2," - ",Components!B999)</f>
        <v xml:space="preserve">1002 - </v>
      </c>
      <c r="Q1004" t="str">
        <f>CONCATENATE(Measures!B952&amp;" - "&amp;Measures!D952)</f>
        <v xml:space="preserve"> - </v>
      </c>
    </row>
    <row r="1005" spans="16:17" x14ac:dyDescent="0.25">
      <c r="P1005" t="str">
        <f>CONCATENATE(ROW(P1005)-2," - ",Components!B1000)</f>
        <v xml:space="preserve">1003 - </v>
      </c>
      <c r="Q1005" t="str">
        <f>CONCATENATE(Measures!B953&amp;" - "&amp;Measures!D953)</f>
        <v xml:space="preserve"> - </v>
      </c>
    </row>
    <row r="1006" spans="16:17" x14ac:dyDescent="0.25">
      <c r="P1006" t="str">
        <f>CONCATENATE(ROW(P1006)-2," - ",Components!B1001)</f>
        <v xml:space="preserve">1004 - </v>
      </c>
      <c r="Q1006" t="str">
        <f>CONCATENATE(Measures!B954&amp;" - "&amp;Measures!D954)</f>
        <v xml:space="preserve"> - </v>
      </c>
    </row>
    <row r="1007" spans="16:17" x14ac:dyDescent="0.25">
      <c r="P1007" t="str">
        <f>CONCATENATE(ROW(P1007)-2," - ",Components!B1002)</f>
        <v xml:space="preserve">1005 - </v>
      </c>
      <c r="Q1007" t="str">
        <f>CONCATENATE(Measures!B955&amp;" - "&amp;Measures!D955)</f>
        <v xml:space="preserve"> - </v>
      </c>
    </row>
    <row r="1008" spans="16:17" x14ac:dyDescent="0.25">
      <c r="P1008" t="str">
        <f>CONCATENATE(ROW(P1008)-2," - ",Components!B1003)</f>
        <v xml:space="preserve">1006 - </v>
      </c>
      <c r="Q1008" t="str">
        <f>CONCATENATE(Measures!B956&amp;" - "&amp;Measures!D956)</f>
        <v xml:space="preserve"> - </v>
      </c>
    </row>
    <row r="1009" spans="16:17" x14ac:dyDescent="0.25">
      <c r="P1009" t="str">
        <f>CONCATENATE(ROW(P1009)-2," - ",Components!B1004)</f>
        <v xml:space="preserve">1007 - </v>
      </c>
      <c r="Q1009" t="str">
        <f>CONCATENATE(Measures!B957&amp;" - "&amp;Measures!D957)</f>
        <v xml:space="preserve"> - </v>
      </c>
    </row>
    <row r="1010" spans="16:17" x14ac:dyDescent="0.25">
      <c r="P1010" t="str">
        <f>CONCATENATE(ROW(P1010)-2," - ",Components!B1005)</f>
        <v xml:space="preserve">1008 - </v>
      </c>
      <c r="Q1010" t="str">
        <f>CONCATENATE(Measures!B958&amp;" - "&amp;Measures!D958)</f>
        <v xml:space="preserve"> - </v>
      </c>
    </row>
    <row r="1011" spans="16:17" x14ac:dyDescent="0.25">
      <c r="P1011" t="str">
        <f>CONCATENATE(ROW(P1011)-2," - ",Components!B1006)</f>
        <v xml:space="preserve">1009 - </v>
      </c>
      <c r="Q1011" t="str">
        <f>CONCATENATE(Measures!B959&amp;" - "&amp;Measures!D959)</f>
        <v xml:space="preserve"> - </v>
      </c>
    </row>
    <row r="1012" spans="16:17" x14ac:dyDescent="0.25">
      <c r="P1012" t="str">
        <f>CONCATENATE(ROW(P1012)-2," - ",Components!B1007)</f>
        <v xml:space="preserve">1010 - </v>
      </c>
      <c r="Q1012" t="str">
        <f>CONCATENATE(Measures!B960&amp;" - "&amp;Measures!D960)</f>
        <v xml:space="preserve"> - </v>
      </c>
    </row>
    <row r="1013" spans="16:17" x14ac:dyDescent="0.25">
      <c r="P1013" t="str">
        <f>CONCATENATE(ROW(P1013)-2," - ",Components!B1008)</f>
        <v xml:space="preserve">1011 - </v>
      </c>
      <c r="Q1013" t="str">
        <f>CONCATENATE(Measures!B961&amp;" - "&amp;Measures!D961)</f>
        <v xml:space="preserve"> - </v>
      </c>
    </row>
    <row r="1014" spans="16:17" x14ac:dyDescent="0.25">
      <c r="P1014" t="str">
        <f>CONCATENATE(ROW(P1014)-2," - ",Components!B1009)</f>
        <v xml:space="preserve">1012 - </v>
      </c>
      <c r="Q1014" t="str">
        <f>CONCATENATE(Measures!B962&amp;" - "&amp;Measures!D962)</f>
        <v xml:space="preserve"> - </v>
      </c>
    </row>
    <row r="1015" spans="16:17" x14ac:dyDescent="0.25">
      <c r="P1015" t="str">
        <f>CONCATENATE(ROW(P1015)-2," - ",Components!B1010)</f>
        <v xml:space="preserve">1013 - </v>
      </c>
      <c r="Q1015" t="str">
        <f>CONCATENATE(Measures!B963&amp;" - "&amp;Measures!D963)</f>
        <v xml:space="preserve"> - </v>
      </c>
    </row>
    <row r="1016" spans="16:17" x14ac:dyDescent="0.25">
      <c r="P1016" t="str">
        <f>CONCATENATE(ROW(P1016)-2," - ",Components!B1011)</f>
        <v xml:space="preserve">1014 - </v>
      </c>
      <c r="Q1016" t="str">
        <f>CONCATENATE(Measures!B964&amp;" - "&amp;Measures!D964)</f>
        <v xml:space="preserve"> - </v>
      </c>
    </row>
    <row r="1017" spans="16:17" x14ac:dyDescent="0.25">
      <c r="P1017" t="str">
        <f>CONCATENATE(ROW(P1017)-2," - ",Components!B1012)</f>
        <v xml:space="preserve">1015 - </v>
      </c>
      <c r="Q1017" t="str">
        <f>CONCATENATE(Measures!B965&amp;" - "&amp;Measures!D965)</f>
        <v xml:space="preserve"> - </v>
      </c>
    </row>
    <row r="1018" spans="16:17" x14ac:dyDescent="0.25">
      <c r="P1018" t="str">
        <f>CONCATENATE(ROW(P1018)-2," - ",Components!B1013)</f>
        <v xml:space="preserve">1016 - </v>
      </c>
      <c r="Q1018" t="str">
        <f>CONCATENATE(Measures!B966&amp;" - "&amp;Measures!D966)</f>
        <v xml:space="preserve"> - </v>
      </c>
    </row>
    <row r="1019" spans="16:17" x14ac:dyDescent="0.25">
      <c r="P1019" t="str">
        <f>CONCATENATE(ROW(P1019)-2," - ",Components!B1014)</f>
        <v xml:space="preserve">1017 - </v>
      </c>
      <c r="Q1019" t="str">
        <f>CONCATENATE(Measures!B967&amp;" - "&amp;Measures!D967)</f>
        <v xml:space="preserve"> - </v>
      </c>
    </row>
    <row r="1020" spans="16:17" x14ac:dyDescent="0.25">
      <c r="P1020" t="str">
        <f>CONCATENATE(ROW(P1020)-2," - ",Components!B1015)</f>
        <v xml:space="preserve">1018 - </v>
      </c>
      <c r="Q1020" t="str">
        <f>CONCATENATE(Measures!B968&amp;" - "&amp;Measures!D968)</f>
        <v xml:space="preserve"> - </v>
      </c>
    </row>
    <row r="1021" spans="16:17" x14ac:dyDescent="0.25">
      <c r="P1021" t="str">
        <f>CONCATENATE(ROW(P1021)-2," - ",Components!B1016)</f>
        <v xml:space="preserve">1019 - </v>
      </c>
      <c r="Q1021" t="str">
        <f>CONCATENATE(Measures!B969&amp;" - "&amp;Measures!D969)</f>
        <v xml:space="preserve"> - </v>
      </c>
    </row>
    <row r="1022" spans="16:17" x14ac:dyDescent="0.25">
      <c r="P1022" t="str">
        <f>CONCATENATE(ROW(P1022)-2," - ",Components!B1017)</f>
        <v xml:space="preserve">1020 - </v>
      </c>
      <c r="Q1022" t="str">
        <f>CONCATENATE(Measures!B970&amp;" - "&amp;Measures!D970)</f>
        <v xml:space="preserve"> - </v>
      </c>
    </row>
    <row r="1023" spans="16:17" x14ac:dyDescent="0.25">
      <c r="P1023" t="str">
        <f>CONCATENATE(ROW(P1023)-2," - ",Components!B1018)</f>
        <v xml:space="preserve">1021 - </v>
      </c>
      <c r="Q1023" t="str">
        <f>CONCATENATE(Measures!B971&amp;" - "&amp;Measures!D971)</f>
        <v xml:space="preserve"> - </v>
      </c>
    </row>
    <row r="1024" spans="16:17" x14ac:dyDescent="0.25">
      <c r="P1024" t="str">
        <f>CONCATENATE(ROW(P1024)-2," - ",Components!B1019)</f>
        <v xml:space="preserve">1022 - </v>
      </c>
      <c r="Q1024" t="str">
        <f>CONCATENATE(Measures!B972&amp;" - "&amp;Measures!D972)</f>
        <v xml:space="preserve"> - </v>
      </c>
    </row>
    <row r="1025" spans="16:17" x14ac:dyDescent="0.25">
      <c r="P1025" t="str">
        <f>CONCATENATE(ROW(P1025)-2," - ",Components!B1020)</f>
        <v xml:space="preserve">1023 - </v>
      </c>
      <c r="Q1025" t="str">
        <f>CONCATENATE(Measures!B973&amp;" - "&amp;Measures!D973)</f>
        <v xml:space="preserve"> - </v>
      </c>
    </row>
    <row r="1026" spans="16:17" x14ac:dyDescent="0.25">
      <c r="P1026" t="str">
        <f>CONCATENATE(ROW(P1026)-2," - ",Components!B1021)</f>
        <v xml:space="preserve">1024 - </v>
      </c>
      <c r="Q1026" t="str">
        <f>CONCATENATE(Measures!B974&amp;" - "&amp;Measures!D974)</f>
        <v xml:space="preserve"> - </v>
      </c>
    </row>
    <row r="1027" spans="16:17" x14ac:dyDescent="0.25">
      <c r="P1027" t="str">
        <f>CONCATENATE(ROW(P1027)-2," - ",Components!B1022)</f>
        <v xml:space="preserve">1025 - </v>
      </c>
      <c r="Q1027" t="str">
        <f>CONCATENATE(Measures!B975&amp;" - "&amp;Measures!D975)</f>
        <v xml:space="preserve"> - </v>
      </c>
    </row>
    <row r="1028" spans="16:17" x14ac:dyDescent="0.25">
      <c r="P1028" t="str">
        <f>CONCATENATE(ROW(P1028)-2," - ",Components!B1023)</f>
        <v xml:space="preserve">1026 - </v>
      </c>
      <c r="Q1028" t="str">
        <f>CONCATENATE(Measures!B976&amp;" - "&amp;Measures!D976)</f>
        <v xml:space="preserve"> - </v>
      </c>
    </row>
    <row r="1029" spans="16:17" x14ac:dyDescent="0.25">
      <c r="P1029" t="str">
        <f>CONCATENATE(ROW(P1029)-2," - ",Components!B1024)</f>
        <v xml:space="preserve">1027 - </v>
      </c>
      <c r="Q1029" t="str">
        <f>CONCATENATE(Measures!B977&amp;" - "&amp;Measures!D977)</f>
        <v xml:space="preserve"> - </v>
      </c>
    </row>
    <row r="1030" spans="16:17" x14ac:dyDescent="0.25">
      <c r="P1030" t="str">
        <f>CONCATENATE(ROW(P1030)-2," - ",Components!B1025)</f>
        <v xml:space="preserve">1028 - </v>
      </c>
      <c r="Q1030" t="str">
        <f>CONCATENATE(Measures!B978&amp;" - "&amp;Measures!D978)</f>
        <v xml:space="preserve"> - </v>
      </c>
    </row>
    <row r="1031" spans="16:17" x14ac:dyDescent="0.25">
      <c r="P1031" t="str">
        <f>CONCATENATE(ROW(P1031)-2," - ",Components!B1026)</f>
        <v xml:space="preserve">1029 - </v>
      </c>
      <c r="Q1031" t="str">
        <f>CONCATENATE(Measures!B979&amp;" - "&amp;Measures!D979)</f>
        <v xml:space="preserve"> - </v>
      </c>
    </row>
    <row r="1032" spans="16:17" x14ac:dyDescent="0.25">
      <c r="P1032" t="str">
        <f>CONCATENATE(ROW(P1032)-2," - ",Components!B1027)</f>
        <v xml:space="preserve">1030 - </v>
      </c>
      <c r="Q1032" t="str">
        <f>CONCATENATE(Measures!B980&amp;" - "&amp;Measures!D980)</f>
        <v xml:space="preserve"> - </v>
      </c>
    </row>
    <row r="1033" spans="16:17" x14ac:dyDescent="0.25">
      <c r="P1033" t="str">
        <f>CONCATENATE(ROW(P1033)-2," - ",Components!B1028)</f>
        <v xml:space="preserve">1031 - </v>
      </c>
      <c r="Q1033" t="str">
        <f>CONCATENATE(Measures!B981&amp;" - "&amp;Measures!D981)</f>
        <v xml:space="preserve"> - </v>
      </c>
    </row>
    <row r="1034" spans="16:17" x14ac:dyDescent="0.25">
      <c r="P1034" t="str">
        <f>CONCATENATE(ROW(P1034)-2," - ",Components!B1029)</f>
        <v xml:space="preserve">1032 - </v>
      </c>
      <c r="Q1034" t="str">
        <f>CONCATENATE(Measures!B982&amp;" - "&amp;Measures!D982)</f>
        <v xml:space="preserve"> - </v>
      </c>
    </row>
    <row r="1035" spans="16:17" x14ac:dyDescent="0.25">
      <c r="P1035" t="str">
        <f>CONCATENATE(ROW(P1035)-2," - ",Components!B1030)</f>
        <v xml:space="preserve">1033 - </v>
      </c>
      <c r="Q1035" t="str">
        <f>CONCATENATE(Measures!B983&amp;" - "&amp;Measures!D983)</f>
        <v xml:space="preserve"> - </v>
      </c>
    </row>
    <row r="1036" spans="16:17" x14ac:dyDescent="0.25">
      <c r="P1036" t="str">
        <f>CONCATENATE(ROW(P1036)-2," - ",Components!B1031)</f>
        <v xml:space="preserve">1034 - </v>
      </c>
      <c r="Q1036" t="str">
        <f>CONCATENATE(Measures!B984&amp;" - "&amp;Measures!D984)</f>
        <v xml:space="preserve"> - </v>
      </c>
    </row>
    <row r="1037" spans="16:17" x14ac:dyDescent="0.25">
      <c r="P1037" t="str">
        <f>CONCATENATE(ROW(P1037)-2," - ",Components!B1032)</f>
        <v xml:space="preserve">1035 - </v>
      </c>
      <c r="Q1037" t="str">
        <f>CONCATENATE(Measures!B985&amp;" - "&amp;Measures!D985)</f>
        <v xml:space="preserve"> - </v>
      </c>
    </row>
    <row r="1038" spans="16:17" x14ac:dyDescent="0.25">
      <c r="P1038" t="str">
        <f>CONCATENATE(ROW(P1038)-2," - ",Components!B1033)</f>
        <v xml:space="preserve">1036 - </v>
      </c>
      <c r="Q1038" t="str">
        <f>CONCATENATE(Measures!B986&amp;" - "&amp;Measures!D986)</f>
        <v xml:space="preserve"> - </v>
      </c>
    </row>
    <row r="1039" spans="16:17" x14ac:dyDescent="0.25">
      <c r="P1039" t="str">
        <f>CONCATENATE(ROW(P1039)-2," - ",Components!B1034)</f>
        <v xml:space="preserve">1037 - </v>
      </c>
      <c r="Q1039" t="str">
        <f>CONCATENATE(Measures!B987&amp;" - "&amp;Measures!D987)</f>
        <v xml:space="preserve"> - </v>
      </c>
    </row>
    <row r="1040" spans="16:17" x14ac:dyDescent="0.25">
      <c r="P1040" t="str">
        <f>CONCATENATE(ROW(P1040)-2," - ",Components!B1035)</f>
        <v xml:space="preserve">1038 - </v>
      </c>
      <c r="Q1040" t="str">
        <f>CONCATENATE(Measures!B988&amp;" - "&amp;Measures!D988)</f>
        <v xml:space="preserve"> - </v>
      </c>
    </row>
    <row r="1041" spans="16:17" x14ac:dyDescent="0.25">
      <c r="P1041" t="str">
        <f>CONCATENATE(ROW(P1041)-2," - ",Components!B1036)</f>
        <v xml:space="preserve">1039 - </v>
      </c>
      <c r="Q1041" t="str">
        <f>CONCATENATE(Measures!B989&amp;" - "&amp;Measures!D989)</f>
        <v xml:space="preserve"> - </v>
      </c>
    </row>
    <row r="1042" spans="16:17" x14ac:dyDescent="0.25">
      <c r="P1042" t="str">
        <f>CONCATENATE(ROW(P1042)-2," - ",Components!B1037)</f>
        <v xml:space="preserve">1040 - </v>
      </c>
      <c r="Q1042" t="str">
        <f>CONCATENATE(Measures!B990&amp;" - "&amp;Measures!D990)</f>
        <v xml:space="preserve"> - </v>
      </c>
    </row>
    <row r="1043" spans="16:17" x14ac:dyDescent="0.25">
      <c r="P1043" t="str">
        <f>CONCATENATE(ROW(P1043)-2," - ",Components!B1038)</f>
        <v xml:space="preserve">1041 - </v>
      </c>
      <c r="Q1043" t="str">
        <f>CONCATENATE(Measures!B991&amp;" - "&amp;Measures!D991)</f>
        <v xml:space="preserve"> - </v>
      </c>
    </row>
    <row r="1044" spans="16:17" x14ac:dyDescent="0.25">
      <c r="P1044" t="str">
        <f>CONCATENATE(ROW(P1044)-2," - ",Components!B1039)</f>
        <v xml:space="preserve">1042 - </v>
      </c>
      <c r="Q1044" t="str">
        <f>CONCATENATE(Measures!B992&amp;" - "&amp;Measures!D992)</f>
        <v xml:space="preserve"> - </v>
      </c>
    </row>
    <row r="1045" spans="16:17" x14ac:dyDescent="0.25">
      <c r="P1045" t="str">
        <f>CONCATENATE(ROW(P1045)-2," - ",Components!B1040)</f>
        <v xml:space="preserve">1043 - </v>
      </c>
      <c r="Q1045" t="str">
        <f>CONCATENATE(Measures!B993&amp;" - "&amp;Measures!D993)</f>
        <v xml:space="preserve"> - </v>
      </c>
    </row>
    <row r="1046" spans="16:17" x14ac:dyDescent="0.25">
      <c r="P1046" t="str">
        <f>CONCATENATE(ROW(P1046)-2," - ",Components!B1041)</f>
        <v xml:space="preserve">1044 - </v>
      </c>
      <c r="Q1046" t="str">
        <f>CONCATENATE(Measures!B994&amp;" - "&amp;Measures!D994)</f>
        <v xml:space="preserve"> - </v>
      </c>
    </row>
    <row r="1047" spans="16:17" x14ac:dyDescent="0.25">
      <c r="P1047" t="str">
        <f>CONCATENATE(ROW(P1047)-2," - ",Components!B1042)</f>
        <v xml:space="preserve">1045 - </v>
      </c>
      <c r="Q1047" t="str">
        <f>CONCATENATE(Measures!B995&amp;" - "&amp;Measures!D995)</f>
        <v xml:space="preserve"> - </v>
      </c>
    </row>
    <row r="1048" spans="16:17" x14ac:dyDescent="0.25">
      <c r="P1048" t="str">
        <f>CONCATENATE(ROW(P1048)-2," - ",Components!B1043)</f>
        <v xml:space="preserve">1046 - </v>
      </c>
      <c r="Q1048" t="str">
        <f>CONCATENATE(Measures!B996&amp;" - "&amp;Measures!D996)</f>
        <v xml:space="preserve"> - </v>
      </c>
    </row>
    <row r="1049" spans="16:17" x14ac:dyDescent="0.25">
      <c r="P1049" t="str">
        <f>CONCATENATE(ROW(P1049)-2," - ",Components!B1044)</f>
        <v xml:space="preserve">1047 - </v>
      </c>
      <c r="Q1049" t="str">
        <f>CONCATENATE(Measures!B997&amp;" - "&amp;Measures!D997)</f>
        <v xml:space="preserve"> - </v>
      </c>
    </row>
    <row r="1050" spans="16:17" x14ac:dyDescent="0.25">
      <c r="P1050" t="str">
        <f>CONCATENATE(ROW(P1050)-2," - ",Components!B1045)</f>
        <v xml:space="preserve">1048 - </v>
      </c>
      <c r="Q1050" t="str">
        <f>CONCATENATE(Measures!B998&amp;" - "&amp;Measures!D998)</f>
        <v xml:space="preserve"> - </v>
      </c>
    </row>
    <row r="1051" spans="16:17" x14ac:dyDescent="0.25">
      <c r="P1051" t="str">
        <f>CONCATENATE(ROW(P1051)-2," - ",Components!B1046)</f>
        <v xml:space="preserve">1049 - </v>
      </c>
      <c r="Q1051" t="str">
        <f>CONCATENATE(Measures!B999&amp;" - "&amp;Measures!D999)</f>
        <v xml:space="preserve"> - </v>
      </c>
    </row>
    <row r="1052" spans="16:17" x14ac:dyDescent="0.25">
      <c r="P1052" t="str">
        <f>CONCATENATE(ROW(P1052)-2," - ",Components!B1047)</f>
        <v xml:space="preserve">1050 - </v>
      </c>
      <c r="Q1052" t="str">
        <f>CONCATENATE(Measures!B1000&amp;" - "&amp;Measures!D1000)</f>
        <v xml:space="preserve"> - </v>
      </c>
    </row>
    <row r="1053" spans="16:17" x14ac:dyDescent="0.25">
      <c r="P1053" t="str">
        <f>CONCATENATE(ROW(P1053)-2," - ",Components!B1048)</f>
        <v xml:space="preserve">1051 - </v>
      </c>
      <c r="Q1053" t="str">
        <f>CONCATENATE(Measures!B1001&amp;" - "&amp;Measures!D1001)</f>
        <v xml:space="preserve"> - </v>
      </c>
    </row>
    <row r="1054" spans="16:17" x14ac:dyDescent="0.25">
      <c r="P1054" t="str">
        <f>CONCATENATE(ROW(P1054)-2," - ",Components!B1049)</f>
        <v xml:space="preserve">1052 - </v>
      </c>
      <c r="Q1054" t="str">
        <f>CONCATENATE(Measures!B1002&amp;" - "&amp;Measures!D1002)</f>
        <v xml:space="preserve"> - </v>
      </c>
    </row>
    <row r="1055" spans="16:17" x14ac:dyDescent="0.25">
      <c r="P1055" t="str">
        <f>CONCATENATE(ROW(P1055)-2," - ",Components!B1050)</f>
        <v xml:space="preserve">1053 - </v>
      </c>
      <c r="Q1055" t="str">
        <f>CONCATENATE(Measures!B1003&amp;" - "&amp;Measures!D1003)</f>
        <v xml:space="preserve"> - </v>
      </c>
    </row>
    <row r="1056" spans="16:17" x14ac:dyDescent="0.25">
      <c r="P1056" t="str">
        <f>CONCATENATE(ROW(P1056)-2," - ",Components!B1051)</f>
        <v xml:space="preserve">1054 - </v>
      </c>
      <c r="Q1056" t="str">
        <f>CONCATENATE(Measures!B1004&amp;" - "&amp;Measures!D1004)</f>
        <v xml:space="preserve"> - </v>
      </c>
    </row>
    <row r="1057" spans="16:17" x14ac:dyDescent="0.25">
      <c r="P1057" t="str">
        <f>CONCATENATE(ROW(P1057)-2," - ",Components!B1052)</f>
        <v xml:space="preserve">1055 - </v>
      </c>
      <c r="Q1057" t="str">
        <f>CONCATENATE(Measures!B1005&amp;" - "&amp;Measures!D1005)</f>
        <v xml:space="preserve"> - </v>
      </c>
    </row>
    <row r="1058" spans="16:17" x14ac:dyDescent="0.25">
      <c r="P1058" t="str">
        <f>CONCATENATE(ROW(P1058)-2," - ",Components!B1053)</f>
        <v xml:space="preserve">1056 - </v>
      </c>
      <c r="Q1058" t="str">
        <f>CONCATENATE(Measures!B1006&amp;" - "&amp;Measures!D1006)</f>
        <v xml:space="preserve"> - </v>
      </c>
    </row>
    <row r="1059" spans="16:17" x14ac:dyDescent="0.25">
      <c r="P1059" t="str">
        <f>CONCATENATE(ROW(P1059)-2," - ",Components!B1054)</f>
        <v xml:space="preserve">1057 - </v>
      </c>
      <c r="Q1059" t="str">
        <f>CONCATENATE(Measures!B1007&amp;" - "&amp;Measures!D1007)</f>
        <v xml:space="preserve"> - </v>
      </c>
    </row>
    <row r="1060" spans="16:17" x14ac:dyDescent="0.25">
      <c r="P1060" t="str">
        <f>CONCATENATE(ROW(P1060)-2," - ",Components!B1055)</f>
        <v xml:space="preserve">1058 - </v>
      </c>
      <c r="Q1060" t="str">
        <f>CONCATENATE(Measures!B1008&amp;" - "&amp;Measures!D1008)</f>
        <v xml:space="preserve"> - </v>
      </c>
    </row>
    <row r="1061" spans="16:17" x14ac:dyDescent="0.25">
      <c r="P1061" t="str">
        <f>CONCATENATE(ROW(P1061)-2," - ",Components!B1056)</f>
        <v xml:space="preserve">1059 - </v>
      </c>
      <c r="Q1061" t="str">
        <f>CONCATENATE(Measures!B1009&amp;" - "&amp;Measures!D1009)</f>
        <v xml:space="preserve"> - </v>
      </c>
    </row>
    <row r="1062" spans="16:17" x14ac:dyDescent="0.25">
      <c r="P1062" t="str">
        <f>CONCATENATE(ROW(P1062)-2," - ",Components!B1057)</f>
        <v xml:space="preserve">1060 - </v>
      </c>
      <c r="Q1062" t="str">
        <f>CONCATENATE(Measures!B1010&amp;" - "&amp;Measures!D1010)</f>
        <v xml:space="preserve"> - </v>
      </c>
    </row>
    <row r="1063" spans="16:17" x14ac:dyDescent="0.25">
      <c r="P1063" t="str">
        <f>CONCATENATE(ROW(P1063)-2," - ",Components!B1058)</f>
        <v xml:space="preserve">1061 - </v>
      </c>
      <c r="Q1063" t="str">
        <f>CONCATENATE(Measures!B1011&amp;" - "&amp;Measures!D1011)</f>
        <v xml:space="preserve"> - </v>
      </c>
    </row>
    <row r="1064" spans="16:17" x14ac:dyDescent="0.25">
      <c r="P1064" t="str">
        <f>CONCATENATE(ROW(P1064)-2," - ",Components!B1059)</f>
        <v xml:space="preserve">1062 - </v>
      </c>
      <c r="Q1064" t="str">
        <f>CONCATENATE(Measures!B1012&amp;" - "&amp;Measures!D1012)</f>
        <v xml:space="preserve"> - </v>
      </c>
    </row>
    <row r="1065" spans="16:17" x14ac:dyDescent="0.25">
      <c r="P1065" t="str">
        <f>CONCATENATE(ROW(P1065)-2," - ",Components!B1060)</f>
        <v xml:space="preserve">1063 - </v>
      </c>
      <c r="Q1065" t="str">
        <f>CONCATENATE(Measures!B1013&amp;" - "&amp;Measures!D1013)</f>
        <v xml:space="preserve"> - </v>
      </c>
    </row>
    <row r="1066" spans="16:17" x14ac:dyDescent="0.25">
      <c r="P1066" t="str">
        <f>CONCATENATE(ROW(P1066)-2," - ",Components!B1061)</f>
        <v xml:space="preserve">1064 - </v>
      </c>
      <c r="Q1066" t="str">
        <f>CONCATENATE(Measures!B1014&amp;" - "&amp;Measures!D1014)</f>
        <v xml:space="preserve"> - </v>
      </c>
    </row>
    <row r="1067" spans="16:17" x14ac:dyDescent="0.25">
      <c r="P1067" t="str">
        <f>CONCATENATE(ROW(P1067)-2," - ",Components!B1062)</f>
        <v xml:space="preserve">1065 - </v>
      </c>
      <c r="Q1067" t="str">
        <f>CONCATENATE(Measures!B1015&amp;" - "&amp;Measures!D1015)</f>
        <v xml:space="preserve"> - </v>
      </c>
    </row>
    <row r="1068" spans="16:17" x14ac:dyDescent="0.25">
      <c r="P1068" t="str">
        <f>CONCATENATE(ROW(P1068)-2," - ",Components!B1063)</f>
        <v xml:space="preserve">1066 - </v>
      </c>
      <c r="Q1068" t="str">
        <f>CONCATENATE(Measures!B1016&amp;" - "&amp;Measures!D1016)</f>
        <v xml:space="preserve"> - </v>
      </c>
    </row>
    <row r="1069" spans="16:17" x14ac:dyDescent="0.25">
      <c r="P1069" t="str">
        <f>CONCATENATE(ROW(P1069)-2," - ",Components!B1064)</f>
        <v xml:space="preserve">1067 - </v>
      </c>
      <c r="Q1069" t="str">
        <f>CONCATENATE(Measures!B1017&amp;" - "&amp;Measures!D1017)</f>
        <v xml:space="preserve"> - </v>
      </c>
    </row>
    <row r="1070" spans="16:17" x14ac:dyDescent="0.25">
      <c r="P1070" t="str">
        <f>CONCATENATE(ROW(P1070)-2," - ",Components!B1065)</f>
        <v xml:space="preserve">1068 - </v>
      </c>
      <c r="Q1070" t="str">
        <f>CONCATENATE(Measures!B1018&amp;" - "&amp;Measures!D1018)</f>
        <v xml:space="preserve"> - </v>
      </c>
    </row>
    <row r="1071" spans="16:17" x14ac:dyDescent="0.25">
      <c r="P1071" t="str">
        <f>CONCATENATE(ROW(P1071)-2," - ",Components!B1066)</f>
        <v xml:space="preserve">1069 - </v>
      </c>
      <c r="Q1071" t="str">
        <f>CONCATENATE(Measures!B1019&amp;" - "&amp;Measures!D1019)</f>
        <v xml:space="preserve"> - </v>
      </c>
    </row>
    <row r="1072" spans="16:17" x14ac:dyDescent="0.25">
      <c r="P1072" t="str">
        <f>CONCATENATE(ROW(P1072)-2," - ",Components!B1067)</f>
        <v xml:space="preserve">1070 - </v>
      </c>
      <c r="Q1072" t="str">
        <f>CONCATENATE(Measures!B1020&amp;" - "&amp;Measures!D1020)</f>
        <v xml:space="preserve"> - </v>
      </c>
    </row>
    <row r="1073" spans="16:17" x14ac:dyDescent="0.25">
      <c r="P1073" t="str">
        <f>CONCATENATE(ROW(P1073)-2," - ",Components!B1068)</f>
        <v xml:space="preserve">1071 - </v>
      </c>
      <c r="Q1073" t="str">
        <f>CONCATENATE(Measures!B1021&amp;" - "&amp;Measures!D1021)</f>
        <v xml:space="preserve"> - </v>
      </c>
    </row>
    <row r="1074" spans="16:17" x14ac:dyDescent="0.25">
      <c r="P1074" t="str">
        <f>CONCATENATE(ROW(P1074)-2," - ",Components!B1069)</f>
        <v xml:space="preserve">1072 - </v>
      </c>
      <c r="Q1074" t="str">
        <f>CONCATENATE(Measures!B1022&amp;" - "&amp;Measures!D1022)</f>
        <v xml:space="preserve"> - </v>
      </c>
    </row>
    <row r="1075" spans="16:17" x14ac:dyDescent="0.25">
      <c r="P1075" t="str">
        <f>CONCATENATE(ROW(P1075)-2," - ",Components!B1070)</f>
        <v xml:space="preserve">1073 - </v>
      </c>
      <c r="Q1075" t="str">
        <f>CONCATENATE(Measures!B1023&amp;" - "&amp;Measures!D1023)</f>
        <v xml:space="preserve"> - </v>
      </c>
    </row>
    <row r="1076" spans="16:17" x14ac:dyDescent="0.25">
      <c r="P1076" t="str">
        <f>CONCATENATE(ROW(P1076)-2," - ",Components!B1071)</f>
        <v xml:space="preserve">1074 - </v>
      </c>
      <c r="Q1076" t="str">
        <f>CONCATENATE(Measures!B1024&amp;" - "&amp;Measures!D1024)</f>
        <v xml:space="preserve"> - </v>
      </c>
    </row>
    <row r="1077" spans="16:17" x14ac:dyDescent="0.25">
      <c r="P1077" t="str">
        <f>CONCATENATE(ROW(P1077)-2," - ",Components!B1072)</f>
        <v xml:space="preserve">1075 - </v>
      </c>
      <c r="Q1077" t="str">
        <f>CONCATENATE(Measures!B1025&amp;" - "&amp;Measures!D1025)</f>
        <v xml:space="preserve"> - </v>
      </c>
    </row>
    <row r="1078" spans="16:17" x14ac:dyDescent="0.25">
      <c r="P1078" t="str">
        <f>CONCATENATE(ROW(P1078)-2," - ",Components!B1073)</f>
        <v xml:space="preserve">1076 - </v>
      </c>
      <c r="Q1078" t="str">
        <f>CONCATENATE(Measures!B1026&amp;" - "&amp;Measures!D1026)</f>
        <v xml:space="preserve"> - </v>
      </c>
    </row>
    <row r="1079" spans="16:17" x14ac:dyDescent="0.25">
      <c r="P1079" t="str">
        <f>CONCATENATE(ROW(P1079)-2," - ",Components!B1074)</f>
        <v xml:space="preserve">1077 - </v>
      </c>
      <c r="Q1079" t="str">
        <f>CONCATENATE(Measures!B1027&amp;" - "&amp;Measures!D1027)</f>
        <v xml:space="preserve"> - </v>
      </c>
    </row>
    <row r="1080" spans="16:17" x14ac:dyDescent="0.25">
      <c r="P1080" t="str">
        <f>CONCATENATE(ROW(P1080)-2," - ",Components!B1075)</f>
        <v xml:space="preserve">1078 - </v>
      </c>
      <c r="Q1080" t="str">
        <f>CONCATENATE(Measures!B1028&amp;" - "&amp;Measures!D1028)</f>
        <v xml:space="preserve"> - </v>
      </c>
    </row>
    <row r="1081" spans="16:17" x14ac:dyDescent="0.25">
      <c r="P1081" t="str">
        <f>CONCATENATE(ROW(P1081)-2," - ",Components!B1076)</f>
        <v xml:space="preserve">1079 - </v>
      </c>
      <c r="Q1081" t="str">
        <f>CONCATENATE(Measures!B1029&amp;" - "&amp;Measures!D1029)</f>
        <v xml:space="preserve"> - </v>
      </c>
    </row>
    <row r="1082" spans="16:17" x14ac:dyDescent="0.25">
      <c r="P1082" t="str">
        <f>CONCATENATE(ROW(P1082)-2," - ",Components!B1077)</f>
        <v xml:space="preserve">1080 - </v>
      </c>
      <c r="Q1082" t="str">
        <f>CONCATENATE(Measures!B1030&amp;" - "&amp;Measures!D1030)</f>
        <v xml:space="preserve"> - </v>
      </c>
    </row>
    <row r="1083" spans="16:17" x14ac:dyDescent="0.25">
      <c r="P1083" t="str">
        <f>CONCATENATE(ROW(P1083)-2," - ",Components!B1078)</f>
        <v xml:space="preserve">1081 - </v>
      </c>
      <c r="Q1083" t="str">
        <f>CONCATENATE(Measures!B1031&amp;" - "&amp;Measures!D1031)</f>
        <v xml:space="preserve"> - </v>
      </c>
    </row>
    <row r="1084" spans="16:17" x14ac:dyDescent="0.25">
      <c r="P1084" t="str">
        <f>CONCATENATE(ROW(P1084)-2," - ",Components!B1079)</f>
        <v xml:space="preserve">1082 - </v>
      </c>
      <c r="Q1084" t="str">
        <f>CONCATENATE(Measures!B1032&amp;" - "&amp;Measures!D1032)</f>
        <v xml:space="preserve"> - </v>
      </c>
    </row>
    <row r="1085" spans="16:17" x14ac:dyDescent="0.25">
      <c r="P1085" t="str">
        <f>CONCATENATE(ROW(P1085)-2," - ",Components!B1080)</f>
        <v xml:space="preserve">1083 - </v>
      </c>
      <c r="Q1085" t="str">
        <f>CONCATENATE(Measures!B1033&amp;" - "&amp;Measures!D1033)</f>
        <v xml:space="preserve"> - </v>
      </c>
    </row>
    <row r="1086" spans="16:17" x14ac:dyDescent="0.25">
      <c r="P1086" t="str">
        <f>CONCATENATE(ROW(P1086)-2," - ",Components!B1081)</f>
        <v xml:space="preserve">1084 - </v>
      </c>
      <c r="Q1086" t="str">
        <f>CONCATENATE(Measures!B1034&amp;" - "&amp;Measures!D1034)</f>
        <v xml:space="preserve"> - </v>
      </c>
    </row>
    <row r="1087" spans="16:17" x14ac:dyDescent="0.25">
      <c r="P1087" t="str">
        <f>CONCATENATE(ROW(P1087)-2," - ",Components!B1082)</f>
        <v xml:space="preserve">1085 - </v>
      </c>
      <c r="Q1087" t="str">
        <f>CONCATENATE(Measures!B1035&amp;" - "&amp;Measures!D1035)</f>
        <v xml:space="preserve"> - </v>
      </c>
    </row>
    <row r="1088" spans="16:17" x14ac:dyDescent="0.25">
      <c r="P1088" t="str">
        <f>CONCATENATE(ROW(P1088)-2," - ",Components!B1083)</f>
        <v xml:space="preserve">1086 - </v>
      </c>
      <c r="Q1088" t="str">
        <f>CONCATENATE(Measures!B1036&amp;" - "&amp;Measures!D1036)</f>
        <v xml:space="preserve"> - </v>
      </c>
    </row>
    <row r="1089" spans="16:17" x14ac:dyDescent="0.25">
      <c r="P1089" t="str">
        <f>CONCATENATE(ROW(P1089)-2," - ",Components!B1084)</f>
        <v xml:space="preserve">1087 - </v>
      </c>
      <c r="Q1089" t="str">
        <f>CONCATENATE(Measures!B1037&amp;" - "&amp;Measures!D1037)</f>
        <v xml:space="preserve"> - </v>
      </c>
    </row>
    <row r="1090" spans="16:17" x14ac:dyDescent="0.25">
      <c r="P1090" t="str">
        <f>CONCATENATE(ROW(P1090)-2," - ",Components!B1085)</f>
        <v xml:space="preserve">1088 - </v>
      </c>
      <c r="Q1090" t="str">
        <f>CONCATENATE(Measures!B1038&amp;" - "&amp;Measures!D1038)</f>
        <v xml:space="preserve"> - </v>
      </c>
    </row>
    <row r="1091" spans="16:17" x14ac:dyDescent="0.25">
      <c r="P1091" t="str">
        <f>CONCATENATE(ROW(P1091)-2," - ",Components!B1086)</f>
        <v xml:space="preserve">1089 - </v>
      </c>
      <c r="Q1091" t="str">
        <f>CONCATENATE(Measures!B1039&amp;" - "&amp;Measures!D1039)</f>
        <v xml:space="preserve"> - </v>
      </c>
    </row>
    <row r="1092" spans="16:17" x14ac:dyDescent="0.25">
      <c r="P1092" t="str">
        <f>CONCATENATE(ROW(P1092)-2," - ",Components!B1087)</f>
        <v xml:space="preserve">1090 - </v>
      </c>
      <c r="Q1092" t="str">
        <f>CONCATENATE(Measures!B1040&amp;" - "&amp;Measures!D1040)</f>
        <v xml:space="preserve"> - </v>
      </c>
    </row>
    <row r="1093" spans="16:17" x14ac:dyDescent="0.25">
      <c r="P1093" t="str">
        <f>CONCATENATE(ROW(P1093)-2," - ",Components!B1088)</f>
        <v xml:space="preserve">1091 - </v>
      </c>
      <c r="Q1093" t="str">
        <f>CONCATENATE(Measures!B1041&amp;" - "&amp;Measures!D1041)</f>
        <v xml:space="preserve"> - </v>
      </c>
    </row>
    <row r="1094" spans="16:17" x14ac:dyDescent="0.25">
      <c r="P1094" t="str">
        <f>CONCATENATE(ROW(P1094)-2," - ",Components!B1089)</f>
        <v xml:space="preserve">1092 - </v>
      </c>
      <c r="Q1094" t="str">
        <f>CONCATENATE(Measures!B1042&amp;" - "&amp;Measures!D1042)</f>
        <v xml:space="preserve"> - </v>
      </c>
    </row>
    <row r="1095" spans="16:17" x14ac:dyDescent="0.25">
      <c r="P1095" t="str">
        <f>CONCATENATE(ROW(P1095)-2," - ",Components!B1090)</f>
        <v xml:space="preserve">1093 - </v>
      </c>
      <c r="Q1095" t="str">
        <f>CONCATENATE(Measures!B1043&amp;" - "&amp;Measures!D1043)</f>
        <v xml:space="preserve"> - </v>
      </c>
    </row>
    <row r="1096" spans="16:17" x14ac:dyDescent="0.25">
      <c r="P1096" t="str">
        <f>CONCATENATE(ROW(P1096)-2," - ",Components!B1091)</f>
        <v xml:space="preserve">1094 - </v>
      </c>
      <c r="Q1096" t="str">
        <f>CONCATENATE(Measures!B1044&amp;" - "&amp;Measures!D1044)</f>
        <v xml:space="preserve"> - </v>
      </c>
    </row>
    <row r="1097" spans="16:17" x14ac:dyDescent="0.25">
      <c r="P1097" t="str">
        <f>CONCATENATE(ROW(P1097)-2," - ",Components!B1092)</f>
        <v xml:space="preserve">1095 - </v>
      </c>
      <c r="Q1097" t="str">
        <f>CONCATENATE(Measures!B1045&amp;" - "&amp;Measures!D1045)</f>
        <v xml:space="preserve"> - </v>
      </c>
    </row>
    <row r="1098" spans="16:17" x14ac:dyDescent="0.25">
      <c r="P1098" t="str">
        <f>CONCATENATE(ROW(P1098)-2," - ",Components!B1093)</f>
        <v xml:space="preserve">1096 - </v>
      </c>
      <c r="Q1098" t="str">
        <f>CONCATENATE(Measures!B1046&amp;" - "&amp;Measures!D1046)</f>
        <v xml:space="preserve"> - </v>
      </c>
    </row>
    <row r="1099" spans="16:17" x14ac:dyDescent="0.25">
      <c r="P1099" t="str">
        <f>CONCATENATE(ROW(P1099)-2," - ",Components!B1094)</f>
        <v xml:space="preserve">1097 - </v>
      </c>
      <c r="Q1099" t="str">
        <f>CONCATENATE(Measures!B1047&amp;" - "&amp;Measures!D1047)</f>
        <v xml:space="preserve"> - </v>
      </c>
    </row>
    <row r="1100" spans="16:17" x14ac:dyDescent="0.25">
      <c r="P1100" t="str">
        <f>CONCATENATE(ROW(P1100)-2," - ",Components!B1095)</f>
        <v xml:space="preserve">1098 - </v>
      </c>
      <c r="Q1100" t="str">
        <f>CONCATENATE(Measures!B1048&amp;" - "&amp;Measures!D1048)</f>
        <v xml:space="preserve"> - </v>
      </c>
    </row>
    <row r="1101" spans="16:17" x14ac:dyDescent="0.25">
      <c r="P1101" t="str">
        <f>CONCATENATE(ROW(P1101)-2," - ",Components!B1096)</f>
        <v xml:space="preserve">1099 - </v>
      </c>
      <c r="Q1101" t="str">
        <f>CONCATENATE(Measures!B1049&amp;" - "&amp;Measures!D1049)</f>
        <v xml:space="preserve"> - </v>
      </c>
    </row>
    <row r="1102" spans="16:17" x14ac:dyDescent="0.25">
      <c r="P1102" t="str">
        <f>CONCATENATE(ROW(P1102)-2," - ",Components!B1097)</f>
        <v xml:space="preserve">1100 - </v>
      </c>
      <c r="Q1102" t="str">
        <f>CONCATENATE(Measures!B1050&amp;" - "&amp;Measures!D1050)</f>
        <v xml:space="preserve"> - </v>
      </c>
    </row>
    <row r="1103" spans="16:17" x14ac:dyDescent="0.25">
      <c r="P1103" t="str">
        <f>CONCATENATE(ROW(P1103)-2," - ",Components!B1098)</f>
        <v xml:space="preserve">1101 - </v>
      </c>
      <c r="Q1103" t="str">
        <f>CONCATENATE(Measures!B1051&amp;" - "&amp;Measures!D1051)</f>
        <v xml:space="preserve"> - </v>
      </c>
    </row>
    <row r="1104" spans="16:17" x14ac:dyDescent="0.25">
      <c r="P1104" t="str">
        <f>CONCATENATE(ROW(P1104)-2," - ",Components!B1099)</f>
        <v xml:space="preserve">1102 - </v>
      </c>
      <c r="Q1104" t="str">
        <f>CONCATENATE(Measures!B1052&amp;" - "&amp;Measures!D1052)</f>
        <v xml:space="preserve"> - </v>
      </c>
    </row>
    <row r="1105" spans="16:17" x14ac:dyDescent="0.25">
      <c r="P1105" t="str">
        <f>CONCATENATE(ROW(P1105)-2," - ",Components!B1100)</f>
        <v xml:space="preserve">1103 - </v>
      </c>
      <c r="Q1105" t="str">
        <f>CONCATENATE(Measures!B1053&amp;" - "&amp;Measures!D1053)</f>
        <v xml:space="preserve"> - </v>
      </c>
    </row>
    <row r="1106" spans="16:17" x14ac:dyDescent="0.25">
      <c r="P1106" t="str">
        <f>CONCATENATE(ROW(P1106)-2," - ",Components!B1101)</f>
        <v xml:space="preserve">1104 - </v>
      </c>
      <c r="Q1106" t="str">
        <f>CONCATENATE(Measures!B1054&amp;" - "&amp;Measures!D1054)</f>
        <v xml:space="preserve"> - </v>
      </c>
    </row>
    <row r="1107" spans="16:17" x14ac:dyDescent="0.25">
      <c r="P1107" t="str">
        <f>CONCATENATE(ROW(P1107)-2," - ",Components!B1102)</f>
        <v xml:space="preserve">1105 - </v>
      </c>
      <c r="Q1107" t="str">
        <f>CONCATENATE(Measures!B1055&amp;" - "&amp;Measures!D1055)</f>
        <v xml:space="preserve"> - </v>
      </c>
    </row>
    <row r="1108" spans="16:17" x14ac:dyDescent="0.25">
      <c r="P1108" t="str">
        <f>CONCATENATE(ROW(P1108)-2," - ",Components!B1103)</f>
        <v xml:space="preserve">1106 - </v>
      </c>
      <c r="Q1108" t="str">
        <f>CONCATENATE(Measures!B1056&amp;" - "&amp;Measures!D1056)</f>
        <v xml:space="preserve"> - </v>
      </c>
    </row>
    <row r="1109" spans="16:17" x14ac:dyDescent="0.25">
      <c r="P1109" t="str">
        <f>CONCATENATE(ROW(P1109)-2," - ",Components!B1104)</f>
        <v xml:space="preserve">1107 - </v>
      </c>
      <c r="Q1109" t="str">
        <f>CONCATENATE(Measures!B1057&amp;" - "&amp;Measures!D1057)</f>
        <v xml:space="preserve"> - </v>
      </c>
    </row>
    <row r="1110" spans="16:17" x14ac:dyDescent="0.25">
      <c r="P1110" t="str">
        <f>CONCATENATE(ROW(P1110)-2," - ",Components!B1105)</f>
        <v xml:space="preserve">1108 - </v>
      </c>
      <c r="Q1110" t="str">
        <f>CONCATENATE(Measures!B1058&amp;" - "&amp;Measures!D1058)</f>
        <v xml:space="preserve"> - </v>
      </c>
    </row>
    <row r="1111" spans="16:17" x14ac:dyDescent="0.25">
      <c r="P1111" t="str">
        <f>CONCATENATE(ROW(P1111)-2," - ",Components!B1106)</f>
        <v xml:space="preserve">1109 - </v>
      </c>
      <c r="Q1111" t="str">
        <f>CONCATENATE(Measures!B1059&amp;" - "&amp;Measures!D1059)</f>
        <v xml:space="preserve"> - </v>
      </c>
    </row>
    <row r="1112" spans="16:17" x14ac:dyDescent="0.25">
      <c r="P1112" t="str">
        <f>CONCATENATE(ROW(P1112)-2," - ",Components!B1107)</f>
        <v xml:space="preserve">1110 - </v>
      </c>
      <c r="Q1112" t="str">
        <f>CONCATENATE(Measures!B1060&amp;" - "&amp;Measures!D1060)</f>
        <v xml:space="preserve"> - </v>
      </c>
    </row>
    <row r="1113" spans="16:17" x14ac:dyDescent="0.25">
      <c r="P1113" t="str">
        <f>CONCATENATE(ROW(P1113)-2," - ",Components!B1108)</f>
        <v xml:space="preserve">1111 - </v>
      </c>
      <c r="Q1113" t="str">
        <f>CONCATENATE(Measures!B1061&amp;" - "&amp;Measures!D1061)</f>
        <v xml:space="preserve"> - </v>
      </c>
    </row>
    <row r="1114" spans="16:17" x14ac:dyDescent="0.25">
      <c r="P1114" t="str">
        <f>CONCATENATE(ROW(P1114)-2," - ",Components!B1109)</f>
        <v xml:space="preserve">1112 - </v>
      </c>
      <c r="Q1114" t="str">
        <f>CONCATENATE(Measures!B1062&amp;" - "&amp;Measures!D1062)</f>
        <v xml:space="preserve"> - </v>
      </c>
    </row>
    <row r="1115" spans="16:17" x14ac:dyDescent="0.25">
      <c r="P1115" t="str">
        <f>CONCATENATE(ROW(P1115)-2," - ",Components!B1110)</f>
        <v xml:space="preserve">1113 - </v>
      </c>
      <c r="Q1115" t="str">
        <f>CONCATENATE(Measures!B1063&amp;" - "&amp;Measures!D1063)</f>
        <v xml:space="preserve"> - </v>
      </c>
    </row>
    <row r="1116" spans="16:17" x14ac:dyDescent="0.25">
      <c r="P1116" t="str">
        <f>CONCATENATE(ROW(P1116)-2," - ",Components!B1111)</f>
        <v xml:space="preserve">1114 - </v>
      </c>
      <c r="Q1116" t="str">
        <f>CONCATENATE(Measures!B1064&amp;" - "&amp;Measures!D1064)</f>
        <v xml:space="preserve"> - </v>
      </c>
    </row>
    <row r="1117" spans="16:17" x14ac:dyDescent="0.25">
      <c r="P1117" t="str">
        <f>CONCATENATE(ROW(P1117)-2," - ",Components!B1112)</f>
        <v xml:space="preserve">1115 - </v>
      </c>
      <c r="Q1117" t="str">
        <f>CONCATENATE(Measures!B1065&amp;" - "&amp;Measures!D1065)</f>
        <v xml:space="preserve"> - </v>
      </c>
    </row>
    <row r="1118" spans="16:17" x14ac:dyDescent="0.25">
      <c r="P1118" t="str">
        <f>CONCATENATE(ROW(P1118)-2," - ",Components!B1113)</f>
        <v xml:space="preserve">1116 - </v>
      </c>
      <c r="Q1118" t="str">
        <f>CONCATENATE(Measures!B1066&amp;" - "&amp;Measures!D1066)</f>
        <v xml:space="preserve"> - </v>
      </c>
    </row>
    <row r="1119" spans="16:17" x14ac:dyDescent="0.25">
      <c r="P1119" t="str">
        <f>CONCATENATE(ROW(P1119)-2," - ",Components!B1114)</f>
        <v xml:space="preserve">1117 - </v>
      </c>
      <c r="Q1119" t="str">
        <f>CONCATENATE(Measures!B1067&amp;" - "&amp;Measures!D1067)</f>
        <v xml:space="preserve"> - </v>
      </c>
    </row>
    <row r="1120" spans="16:17" x14ac:dyDescent="0.25">
      <c r="P1120" t="str">
        <f>CONCATENATE(ROW(P1120)-2," - ",Components!B1115)</f>
        <v xml:space="preserve">1118 - </v>
      </c>
      <c r="Q1120" t="str">
        <f>CONCATENATE(Measures!B1068&amp;" - "&amp;Measures!D1068)</f>
        <v xml:space="preserve"> - </v>
      </c>
    </row>
    <row r="1121" spans="16:17" x14ac:dyDescent="0.25">
      <c r="P1121" t="str">
        <f>CONCATENATE(ROW(P1121)-2," - ",Components!B1116)</f>
        <v xml:space="preserve">1119 - </v>
      </c>
      <c r="Q1121" t="str">
        <f>CONCATENATE(Measures!B1069&amp;" - "&amp;Measures!D1069)</f>
        <v xml:space="preserve"> - </v>
      </c>
    </row>
    <row r="1122" spans="16:17" x14ac:dyDescent="0.25">
      <c r="P1122" t="str">
        <f>CONCATENATE(ROW(P1122)-2," - ",Components!B1117)</f>
        <v xml:space="preserve">1120 - </v>
      </c>
      <c r="Q1122" t="str">
        <f>CONCATENATE(Measures!B1070&amp;" - "&amp;Measures!D1070)</f>
        <v xml:space="preserve"> - </v>
      </c>
    </row>
    <row r="1123" spans="16:17" x14ac:dyDescent="0.25">
      <c r="P1123" t="str">
        <f>CONCATENATE(ROW(P1123)-2," - ",Components!B1118)</f>
        <v xml:space="preserve">1121 - </v>
      </c>
      <c r="Q1123" t="str">
        <f>CONCATENATE(Measures!B1071&amp;" - "&amp;Measures!D1071)</f>
        <v xml:space="preserve"> - </v>
      </c>
    </row>
    <row r="1124" spans="16:17" x14ac:dyDescent="0.25">
      <c r="P1124" t="str">
        <f>CONCATENATE(ROW(P1124)-2," - ",Components!B1119)</f>
        <v xml:space="preserve">1122 - </v>
      </c>
      <c r="Q1124" t="str">
        <f>CONCATENATE(Measures!B1072&amp;" - "&amp;Measures!D1072)</f>
        <v xml:space="preserve"> - </v>
      </c>
    </row>
    <row r="1125" spans="16:17" x14ac:dyDescent="0.25">
      <c r="P1125" t="str">
        <f>CONCATENATE(ROW(P1125)-2," - ",Components!B1120)</f>
        <v xml:space="preserve">1123 - </v>
      </c>
      <c r="Q1125" t="str">
        <f>CONCATENATE(Measures!B1073&amp;" - "&amp;Measures!D1073)</f>
        <v xml:space="preserve"> - </v>
      </c>
    </row>
    <row r="1126" spans="16:17" x14ac:dyDescent="0.25">
      <c r="P1126" t="str">
        <f>CONCATENATE(ROW(P1126)-2," - ",Components!B1121)</f>
        <v xml:space="preserve">1124 - </v>
      </c>
      <c r="Q1126" t="str">
        <f>CONCATENATE(Measures!B1074&amp;" - "&amp;Measures!D1074)</f>
        <v xml:space="preserve"> - </v>
      </c>
    </row>
    <row r="1127" spans="16:17" x14ac:dyDescent="0.25">
      <c r="P1127" t="str">
        <f>CONCATENATE(ROW(P1127)-2," - ",Components!B1122)</f>
        <v xml:space="preserve">1125 - </v>
      </c>
      <c r="Q1127" t="str">
        <f>CONCATENATE(Measures!B1075&amp;" - "&amp;Measures!D1075)</f>
        <v xml:space="preserve"> - </v>
      </c>
    </row>
    <row r="1128" spans="16:17" x14ac:dyDescent="0.25">
      <c r="P1128" t="str">
        <f>CONCATENATE(ROW(P1128)-2," - ",Components!B1123)</f>
        <v xml:space="preserve">1126 - </v>
      </c>
      <c r="Q1128" t="str">
        <f>CONCATENATE(Measures!B1076&amp;" - "&amp;Measures!D1076)</f>
        <v xml:space="preserve"> - </v>
      </c>
    </row>
    <row r="1129" spans="16:17" x14ac:dyDescent="0.25">
      <c r="P1129" t="str">
        <f>CONCATENATE(ROW(P1129)-2," - ",Components!B1124)</f>
        <v xml:space="preserve">1127 - </v>
      </c>
      <c r="Q1129" t="str">
        <f>CONCATENATE(Measures!B1077&amp;" - "&amp;Measures!D1077)</f>
        <v xml:space="preserve"> - </v>
      </c>
    </row>
    <row r="1130" spans="16:17" x14ac:dyDescent="0.25">
      <c r="P1130" t="str">
        <f>CONCATENATE(ROW(P1130)-2," - ",Components!B1125)</f>
        <v xml:space="preserve">1128 - </v>
      </c>
      <c r="Q1130" t="str">
        <f>CONCATENATE(Measures!B1078&amp;" - "&amp;Measures!D1078)</f>
        <v xml:space="preserve"> - </v>
      </c>
    </row>
    <row r="1131" spans="16:17" x14ac:dyDescent="0.25">
      <c r="P1131" t="str">
        <f>CONCATENATE(ROW(P1131)-2," - ",Components!B1126)</f>
        <v xml:space="preserve">1129 - </v>
      </c>
      <c r="Q1131" t="str">
        <f>CONCATENATE(Measures!B1079&amp;" - "&amp;Measures!D1079)</f>
        <v xml:space="preserve"> - </v>
      </c>
    </row>
    <row r="1132" spans="16:17" x14ac:dyDescent="0.25">
      <c r="P1132" t="str">
        <f>CONCATENATE(ROW(P1132)-2," - ",Components!B1127)</f>
        <v xml:space="preserve">1130 - </v>
      </c>
      <c r="Q1132" t="str">
        <f>CONCATENATE(Measures!B1080&amp;" - "&amp;Measures!D1080)</f>
        <v xml:space="preserve"> - </v>
      </c>
    </row>
    <row r="1133" spans="16:17" x14ac:dyDescent="0.25">
      <c r="P1133" t="str">
        <f>CONCATENATE(ROW(P1133)-2," - ",Components!B1128)</f>
        <v xml:space="preserve">1131 - </v>
      </c>
      <c r="Q1133" t="str">
        <f>CONCATENATE(Measures!B1081&amp;" - "&amp;Measures!D1081)</f>
        <v xml:space="preserve"> - </v>
      </c>
    </row>
    <row r="1134" spans="16:17" x14ac:dyDescent="0.25">
      <c r="P1134" t="str">
        <f>CONCATENATE(ROW(P1134)-2," - ",Components!B1129)</f>
        <v xml:space="preserve">1132 - </v>
      </c>
      <c r="Q1134" t="str">
        <f>CONCATENATE(Measures!B1082&amp;" - "&amp;Measures!D1082)</f>
        <v xml:space="preserve"> - </v>
      </c>
    </row>
    <row r="1135" spans="16:17" x14ac:dyDescent="0.25">
      <c r="P1135" t="str">
        <f>CONCATENATE(ROW(P1135)-2," - ",Components!B1130)</f>
        <v xml:space="preserve">1133 - </v>
      </c>
      <c r="Q1135" t="str">
        <f>CONCATENATE(Measures!B1083&amp;" - "&amp;Measures!D1083)</f>
        <v xml:space="preserve"> - </v>
      </c>
    </row>
    <row r="1136" spans="16:17" x14ac:dyDescent="0.25">
      <c r="P1136" t="str">
        <f>CONCATENATE(ROW(P1136)-2," - ",Components!B1131)</f>
        <v xml:space="preserve">1134 - </v>
      </c>
      <c r="Q1136" t="str">
        <f>CONCATENATE(Measures!B1084&amp;" - "&amp;Measures!D1084)</f>
        <v xml:space="preserve"> - </v>
      </c>
    </row>
    <row r="1137" spans="16:17" x14ac:dyDescent="0.25">
      <c r="P1137" t="str">
        <f>CONCATENATE(ROW(P1137)-2," - ",Components!B1132)</f>
        <v xml:space="preserve">1135 - </v>
      </c>
      <c r="Q1137" t="str">
        <f>CONCATENATE(Measures!B1085&amp;" - "&amp;Measures!D1085)</f>
        <v xml:space="preserve"> - </v>
      </c>
    </row>
    <row r="1138" spans="16:17" x14ac:dyDescent="0.25">
      <c r="P1138" t="str">
        <f>CONCATENATE(ROW(P1138)-2," - ",Components!B1133)</f>
        <v xml:space="preserve">1136 - </v>
      </c>
      <c r="Q1138" t="str">
        <f>CONCATENATE(Measures!B1086&amp;" - "&amp;Measures!D1086)</f>
        <v xml:space="preserve"> - </v>
      </c>
    </row>
    <row r="1139" spans="16:17" x14ac:dyDescent="0.25">
      <c r="P1139" t="str">
        <f>CONCATENATE(ROW(P1139)-2," - ",Components!B1134)</f>
        <v xml:space="preserve">1137 - </v>
      </c>
      <c r="Q1139" t="str">
        <f>CONCATENATE(Measures!B1087&amp;" - "&amp;Measures!D1087)</f>
        <v xml:space="preserve"> - </v>
      </c>
    </row>
    <row r="1140" spans="16:17" x14ac:dyDescent="0.25">
      <c r="P1140" t="str">
        <f>CONCATENATE(ROW(P1140)-2," - ",Components!B1135)</f>
        <v xml:space="preserve">1138 - </v>
      </c>
      <c r="Q1140" t="str">
        <f>CONCATENATE(Measures!B1088&amp;" - "&amp;Measures!D1088)</f>
        <v xml:space="preserve"> - </v>
      </c>
    </row>
    <row r="1141" spans="16:17" x14ac:dyDescent="0.25">
      <c r="P1141" t="str">
        <f>CONCATENATE(ROW(P1141)-2," - ",Components!B1136)</f>
        <v xml:space="preserve">1139 - </v>
      </c>
      <c r="Q1141" t="str">
        <f>CONCATENATE(Measures!B1089&amp;" - "&amp;Measures!D1089)</f>
        <v xml:space="preserve"> - </v>
      </c>
    </row>
    <row r="1142" spans="16:17" x14ac:dyDescent="0.25">
      <c r="P1142" t="str">
        <f>CONCATENATE(ROW(P1142)-2," - ",Components!B1137)</f>
        <v xml:space="preserve">1140 - </v>
      </c>
      <c r="Q1142" t="str">
        <f>CONCATENATE(Measures!B1090&amp;" - "&amp;Measures!D1090)</f>
        <v xml:space="preserve"> - </v>
      </c>
    </row>
    <row r="1143" spans="16:17" x14ac:dyDescent="0.25">
      <c r="P1143" t="str">
        <f>CONCATENATE(ROW(P1143)-2," - ",Components!B1138)</f>
        <v xml:space="preserve">1141 - </v>
      </c>
      <c r="Q1143" t="str">
        <f>CONCATENATE(Measures!B1091&amp;" - "&amp;Measures!D1091)</f>
        <v xml:space="preserve"> - </v>
      </c>
    </row>
    <row r="1144" spans="16:17" x14ac:dyDescent="0.25">
      <c r="P1144" t="str">
        <f>CONCATENATE(ROW(P1144)-2," - ",Components!B1139)</f>
        <v xml:space="preserve">1142 - </v>
      </c>
      <c r="Q1144" t="str">
        <f>CONCATENATE(Measures!B1092&amp;" - "&amp;Measures!D1092)</f>
        <v xml:space="preserve"> - </v>
      </c>
    </row>
    <row r="1145" spans="16:17" x14ac:dyDescent="0.25">
      <c r="P1145" t="str">
        <f>CONCATENATE(ROW(P1145)-2," - ",Components!B1140)</f>
        <v xml:space="preserve">1143 - </v>
      </c>
      <c r="Q1145" t="str">
        <f>CONCATENATE(Measures!B1093&amp;" - "&amp;Measures!D1093)</f>
        <v xml:space="preserve"> - </v>
      </c>
    </row>
    <row r="1146" spans="16:17" x14ac:dyDescent="0.25">
      <c r="P1146" t="str">
        <f>CONCATENATE(ROW(P1146)-2," - ",Components!B1141)</f>
        <v xml:space="preserve">1144 - </v>
      </c>
      <c r="Q1146" t="str">
        <f>CONCATENATE(Measures!B1094&amp;" - "&amp;Measures!D1094)</f>
        <v xml:space="preserve"> - </v>
      </c>
    </row>
    <row r="1147" spans="16:17" x14ac:dyDescent="0.25">
      <c r="P1147" t="str">
        <f>CONCATENATE(ROW(P1147)-2," - ",Components!B1142)</f>
        <v xml:space="preserve">1145 - </v>
      </c>
      <c r="Q1147" t="str">
        <f>CONCATENATE(Measures!B1095&amp;" - "&amp;Measures!D1095)</f>
        <v xml:space="preserve"> - </v>
      </c>
    </row>
    <row r="1148" spans="16:17" x14ac:dyDescent="0.25">
      <c r="P1148" t="str">
        <f>CONCATENATE(ROW(P1148)-2," - ",Components!B1143)</f>
        <v xml:space="preserve">1146 - </v>
      </c>
      <c r="Q1148" t="str">
        <f>CONCATENATE(Measures!B1096&amp;" - "&amp;Measures!D1096)</f>
        <v xml:space="preserve"> - </v>
      </c>
    </row>
    <row r="1149" spans="16:17" x14ac:dyDescent="0.25">
      <c r="P1149" t="str">
        <f>CONCATENATE(ROW(P1149)-2," - ",Components!B1144)</f>
        <v xml:space="preserve">1147 - </v>
      </c>
      <c r="Q1149" t="str">
        <f>CONCATENATE(Measures!B1097&amp;" - "&amp;Measures!D1097)</f>
        <v xml:space="preserve"> - </v>
      </c>
    </row>
    <row r="1150" spans="16:17" x14ac:dyDescent="0.25">
      <c r="P1150" t="str">
        <f>CONCATENATE(ROW(P1150)-2," - ",Components!B1145)</f>
        <v xml:space="preserve">1148 - </v>
      </c>
      <c r="Q1150" t="str">
        <f>CONCATENATE(Measures!B1098&amp;" - "&amp;Measures!D1098)</f>
        <v xml:space="preserve"> - </v>
      </c>
    </row>
    <row r="1151" spans="16:17" x14ac:dyDescent="0.25">
      <c r="P1151" t="str">
        <f>CONCATENATE(ROW(P1151)-2," - ",Components!B1146)</f>
        <v xml:space="preserve">1149 - </v>
      </c>
      <c r="Q1151" t="str">
        <f>CONCATENATE(Measures!B1099&amp;" - "&amp;Measures!D1099)</f>
        <v xml:space="preserve"> - </v>
      </c>
    </row>
    <row r="1152" spans="16:17" x14ac:dyDescent="0.25">
      <c r="P1152" t="str">
        <f>CONCATENATE(ROW(P1152)-2," - ",Components!B1147)</f>
        <v xml:space="preserve">1150 - </v>
      </c>
      <c r="Q1152" t="str">
        <f>CONCATENATE(Measures!B1100&amp;" - "&amp;Measures!D1100)</f>
        <v xml:space="preserve"> - </v>
      </c>
    </row>
    <row r="1153" spans="16:17" x14ac:dyDescent="0.25">
      <c r="P1153" t="str">
        <f>CONCATENATE(ROW(P1153)-2," - ",Components!B1148)</f>
        <v xml:space="preserve">1151 - </v>
      </c>
      <c r="Q1153" t="str">
        <f>CONCATENATE(Measures!B1101&amp;" - "&amp;Measures!D1101)</f>
        <v xml:space="preserve"> - </v>
      </c>
    </row>
    <row r="1154" spans="16:17" x14ac:dyDescent="0.25">
      <c r="P1154" t="str">
        <f>CONCATENATE(ROW(P1154)-2," - ",Components!B1149)</f>
        <v xml:space="preserve">1152 - </v>
      </c>
      <c r="Q1154" t="str">
        <f>CONCATENATE(Measures!B1102&amp;" - "&amp;Measures!D1102)</f>
        <v xml:space="preserve"> - </v>
      </c>
    </row>
    <row r="1155" spans="16:17" x14ac:dyDescent="0.25">
      <c r="P1155" t="str">
        <f>CONCATENATE(ROW(P1155)-2," - ",Components!B1150)</f>
        <v xml:space="preserve">1153 - </v>
      </c>
      <c r="Q1155" t="str">
        <f>CONCATENATE(Measures!B1103&amp;" - "&amp;Measures!D1103)</f>
        <v xml:space="preserve"> - </v>
      </c>
    </row>
    <row r="1156" spans="16:17" x14ac:dyDescent="0.25">
      <c r="P1156" t="str">
        <f>CONCATENATE(ROW(P1156)-2," - ",Components!B1151)</f>
        <v xml:space="preserve">1154 - </v>
      </c>
      <c r="Q1156" t="str">
        <f>CONCATENATE(Measures!B1104&amp;" - "&amp;Measures!D1104)</f>
        <v xml:space="preserve"> - </v>
      </c>
    </row>
    <row r="1157" spans="16:17" x14ac:dyDescent="0.25">
      <c r="P1157" t="str">
        <f>CONCATENATE(ROW(P1157)-2," - ",Components!B1152)</f>
        <v xml:space="preserve">1155 - </v>
      </c>
      <c r="Q1157" t="str">
        <f>CONCATENATE(Measures!B1105&amp;" - "&amp;Measures!D1105)</f>
        <v xml:space="preserve"> - </v>
      </c>
    </row>
    <row r="1158" spans="16:17" x14ac:dyDescent="0.25">
      <c r="P1158" t="str">
        <f>CONCATENATE(ROW(P1158)-2," - ",Components!B1153)</f>
        <v xml:space="preserve">1156 - </v>
      </c>
      <c r="Q1158" t="str">
        <f>CONCATENATE(Measures!B1106&amp;" - "&amp;Measures!D1106)</f>
        <v xml:space="preserve"> - </v>
      </c>
    </row>
    <row r="1159" spans="16:17" x14ac:dyDescent="0.25">
      <c r="P1159" t="str">
        <f>CONCATENATE(ROW(P1159)-2," - ",Components!B1154)</f>
        <v xml:space="preserve">1157 - </v>
      </c>
      <c r="Q1159" t="str">
        <f>CONCATENATE(Measures!B1107&amp;" - "&amp;Measures!D1107)</f>
        <v xml:space="preserve"> - </v>
      </c>
    </row>
    <row r="1160" spans="16:17" x14ac:dyDescent="0.25">
      <c r="P1160" t="str">
        <f>CONCATENATE(ROW(P1160)-2," - ",Components!B1155)</f>
        <v xml:space="preserve">1158 - </v>
      </c>
      <c r="Q1160" t="str">
        <f>CONCATENATE(Measures!B1108&amp;" - "&amp;Measures!D1108)</f>
        <v xml:space="preserve"> - </v>
      </c>
    </row>
    <row r="1161" spans="16:17" x14ac:dyDescent="0.25">
      <c r="P1161" t="str">
        <f>CONCATENATE(ROW(P1161)-2," - ",Components!B1156)</f>
        <v xml:space="preserve">1159 - </v>
      </c>
      <c r="Q1161" t="str">
        <f>CONCATENATE(Measures!B1109&amp;" - "&amp;Measures!D1109)</f>
        <v xml:space="preserve"> - </v>
      </c>
    </row>
    <row r="1162" spans="16:17" x14ac:dyDescent="0.25">
      <c r="P1162" t="str">
        <f>CONCATENATE(ROW(P1162)-2," - ",Components!B1157)</f>
        <v xml:space="preserve">1160 - </v>
      </c>
      <c r="Q1162" t="str">
        <f>CONCATENATE(Measures!B1110&amp;" - "&amp;Measures!D1110)</f>
        <v xml:space="preserve"> - </v>
      </c>
    </row>
    <row r="1163" spans="16:17" x14ac:dyDescent="0.25">
      <c r="P1163" t="str">
        <f>CONCATENATE(ROW(P1163)-2," - ",Components!B1158)</f>
        <v xml:space="preserve">1161 - </v>
      </c>
      <c r="Q1163" t="str">
        <f>CONCATENATE(Measures!B1111&amp;" - "&amp;Measures!D1111)</f>
        <v xml:space="preserve"> - </v>
      </c>
    </row>
    <row r="1164" spans="16:17" x14ac:dyDescent="0.25">
      <c r="P1164" t="str">
        <f>CONCATENATE(ROW(P1164)-2," - ",Components!B1159)</f>
        <v xml:space="preserve">1162 - </v>
      </c>
      <c r="Q1164" t="str">
        <f>CONCATENATE(Measures!B1112&amp;" - "&amp;Measures!D1112)</f>
        <v xml:space="preserve"> - </v>
      </c>
    </row>
    <row r="1165" spans="16:17" x14ac:dyDescent="0.25">
      <c r="P1165" t="str">
        <f>CONCATENATE(ROW(P1165)-2," - ",Components!B1160)</f>
        <v xml:space="preserve">1163 - </v>
      </c>
      <c r="Q1165" t="str">
        <f>CONCATENATE(Measures!B1113&amp;" - "&amp;Measures!D1113)</f>
        <v xml:space="preserve"> - </v>
      </c>
    </row>
    <row r="1166" spans="16:17" x14ac:dyDescent="0.25">
      <c r="P1166" t="str">
        <f>CONCATENATE(ROW(P1166)-2," - ",Components!B1161)</f>
        <v xml:space="preserve">1164 - </v>
      </c>
      <c r="Q1166" t="str">
        <f>CONCATENATE(Measures!B1114&amp;" - "&amp;Measures!D1114)</f>
        <v xml:space="preserve"> - </v>
      </c>
    </row>
    <row r="1167" spans="16:17" x14ac:dyDescent="0.25">
      <c r="P1167" t="str">
        <f>CONCATENATE(ROW(P1167)-2," - ",Components!B1162)</f>
        <v xml:space="preserve">1165 - </v>
      </c>
      <c r="Q1167" t="str">
        <f>CONCATENATE(Measures!B1115&amp;" - "&amp;Measures!D1115)</f>
        <v xml:space="preserve"> - </v>
      </c>
    </row>
    <row r="1168" spans="16:17" x14ac:dyDescent="0.25">
      <c r="P1168" t="str">
        <f>CONCATENATE(ROW(P1168)-2," - ",Components!B1163)</f>
        <v xml:space="preserve">1166 - </v>
      </c>
      <c r="Q1168" t="str">
        <f>CONCATENATE(Measures!B1116&amp;" - "&amp;Measures!D1116)</f>
        <v xml:space="preserve"> - </v>
      </c>
    </row>
    <row r="1169" spans="16:17" x14ac:dyDescent="0.25">
      <c r="P1169" t="str">
        <f>CONCATENATE(ROW(P1169)-2," - ",Components!B1164)</f>
        <v xml:space="preserve">1167 - </v>
      </c>
      <c r="Q1169" t="str">
        <f>CONCATENATE(Measures!B1117&amp;" - "&amp;Measures!D1117)</f>
        <v xml:space="preserve"> - </v>
      </c>
    </row>
    <row r="1170" spans="16:17" x14ac:dyDescent="0.25">
      <c r="P1170" t="str">
        <f>CONCATENATE(ROW(P1170)-2," - ",Components!B1165)</f>
        <v xml:space="preserve">1168 - </v>
      </c>
      <c r="Q1170" t="str">
        <f>CONCATENATE(Measures!B1118&amp;" - "&amp;Measures!D1118)</f>
        <v xml:space="preserve"> - </v>
      </c>
    </row>
    <row r="1171" spans="16:17" x14ac:dyDescent="0.25">
      <c r="P1171" t="str">
        <f>CONCATENATE(ROW(P1171)-2," - ",Components!B1166)</f>
        <v xml:space="preserve">1169 - </v>
      </c>
      <c r="Q1171" t="str">
        <f>CONCATENATE(Measures!B1119&amp;" - "&amp;Measures!D1119)</f>
        <v xml:space="preserve"> - </v>
      </c>
    </row>
    <row r="1172" spans="16:17" x14ac:dyDescent="0.25">
      <c r="P1172" t="str">
        <f>CONCATENATE(ROW(P1172)-2," - ",Components!B1167)</f>
        <v xml:space="preserve">1170 - </v>
      </c>
      <c r="Q1172" t="str">
        <f>CONCATENATE(Measures!B1120&amp;" - "&amp;Measures!D1120)</f>
        <v xml:space="preserve"> - </v>
      </c>
    </row>
    <row r="1173" spans="16:17" x14ac:dyDescent="0.25">
      <c r="P1173" t="str">
        <f>CONCATENATE(ROW(P1173)-2," - ",Components!B1168)</f>
        <v xml:space="preserve">1171 - </v>
      </c>
      <c r="Q1173" t="str">
        <f>CONCATENATE(Measures!B1121&amp;" - "&amp;Measures!D1121)</f>
        <v xml:space="preserve"> - </v>
      </c>
    </row>
    <row r="1174" spans="16:17" x14ac:dyDescent="0.25">
      <c r="P1174" t="str">
        <f>CONCATENATE(ROW(P1174)-2," - ",Components!B1169)</f>
        <v xml:space="preserve">1172 - </v>
      </c>
      <c r="Q1174" t="str">
        <f>CONCATENATE(Measures!B1122&amp;" - "&amp;Measures!D1122)</f>
        <v xml:space="preserve"> - </v>
      </c>
    </row>
    <row r="1175" spans="16:17" x14ac:dyDescent="0.25">
      <c r="P1175" t="str">
        <f>CONCATENATE(ROW(P1175)-2," - ",Components!B1170)</f>
        <v xml:space="preserve">1173 - </v>
      </c>
      <c r="Q1175" t="str">
        <f>CONCATENATE(Measures!B1123&amp;" - "&amp;Measures!D1123)</f>
        <v xml:space="preserve"> - </v>
      </c>
    </row>
    <row r="1176" spans="16:17" x14ac:dyDescent="0.25">
      <c r="P1176" t="str">
        <f>CONCATENATE(ROW(P1176)-2," - ",Components!B1171)</f>
        <v xml:space="preserve">1174 - </v>
      </c>
      <c r="Q1176" t="str">
        <f>CONCATENATE(Measures!B1124&amp;" - "&amp;Measures!D1124)</f>
        <v xml:space="preserve"> - </v>
      </c>
    </row>
    <row r="1177" spans="16:17" x14ac:dyDescent="0.25">
      <c r="P1177" t="str">
        <f>CONCATENATE(ROW(P1177)-2," - ",Components!B1172)</f>
        <v xml:space="preserve">1175 - </v>
      </c>
      <c r="Q1177" t="str">
        <f>CONCATENATE(Measures!B1125&amp;" - "&amp;Measures!D1125)</f>
        <v xml:space="preserve"> - </v>
      </c>
    </row>
    <row r="1178" spans="16:17" x14ac:dyDescent="0.25">
      <c r="P1178" t="str">
        <f>CONCATENATE(ROW(P1178)-2," - ",Components!B1173)</f>
        <v xml:space="preserve">1176 - </v>
      </c>
      <c r="Q1178" t="str">
        <f>CONCATENATE(Measures!B1126&amp;" - "&amp;Measures!D1126)</f>
        <v xml:space="preserve"> - </v>
      </c>
    </row>
    <row r="1179" spans="16:17" x14ac:dyDescent="0.25">
      <c r="P1179" t="str">
        <f>CONCATENATE(ROW(P1179)-2," - ",Components!B1174)</f>
        <v xml:space="preserve">1177 - </v>
      </c>
      <c r="Q1179" t="str">
        <f>CONCATENATE(Measures!B1127&amp;" - "&amp;Measures!D1127)</f>
        <v xml:space="preserve"> - </v>
      </c>
    </row>
    <row r="1180" spans="16:17" x14ac:dyDescent="0.25">
      <c r="P1180" t="str">
        <f>CONCATENATE(ROW(P1180)-2," - ",Components!B1175)</f>
        <v xml:space="preserve">1178 - </v>
      </c>
      <c r="Q1180" t="str">
        <f>CONCATENATE(Measures!B1128&amp;" - "&amp;Measures!D1128)</f>
        <v xml:space="preserve"> - </v>
      </c>
    </row>
    <row r="1181" spans="16:17" x14ac:dyDescent="0.25">
      <c r="P1181" t="str">
        <f>CONCATENATE(ROW(P1181)-2," - ",Components!B1176)</f>
        <v xml:space="preserve">1179 - </v>
      </c>
      <c r="Q1181" t="str">
        <f>CONCATENATE(Measures!B1129&amp;" - "&amp;Measures!D1129)</f>
        <v xml:space="preserve"> - </v>
      </c>
    </row>
    <row r="1182" spans="16:17" x14ac:dyDescent="0.25">
      <c r="P1182" t="str">
        <f>CONCATENATE(ROW(P1182)-2," - ",Components!B1177)</f>
        <v xml:space="preserve">1180 - </v>
      </c>
      <c r="Q1182" t="str">
        <f>CONCATENATE(Measures!B1130&amp;" - "&amp;Measures!D1130)</f>
        <v xml:space="preserve"> - </v>
      </c>
    </row>
    <row r="1183" spans="16:17" x14ac:dyDescent="0.25">
      <c r="P1183" t="str">
        <f>CONCATENATE(ROW(P1183)-2," - ",Components!B1178)</f>
        <v xml:space="preserve">1181 - </v>
      </c>
      <c r="Q1183" t="str">
        <f>CONCATENATE(Measures!B1131&amp;" - "&amp;Measures!D1131)</f>
        <v xml:space="preserve"> - </v>
      </c>
    </row>
    <row r="1184" spans="16:17" x14ac:dyDescent="0.25">
      <c r="P1184" t="str">
        <f>CONCATENATE(ROW(P1184)-2," - ",Components!B1179)</f>
        <v xml:space="preserve">1182 - </v>
      </c>
      <c r="Q1184" t="str">
        <f>CONCATENATE(Measures!B1132&amp;" - "&amp;Measures!D1132)</f>
        <v xml:space="preserve"> - </v>
      </c>
    </row>
    <row r="1185" spans="16:17" x14ac:dyDescent="0.25">
      <c r="P1185" t="str">
        <f>CONCATENATE(ROW(P1185)-2," - ",Components!B1180)</f>
        <v xml:space="preserve">1183 - </v>
      </c>
      <c r="Q1185" t="str">
        <f>CONCATENATE(Measures!B1133&amp;" - "&amp;Measures!D1133)</f>
        <v xml:space="preserve"> - </v>
      </c>
    </row>
    <row r="1186" spans="16:17" x14ac:dyDescent="0.25">
      <c r="P1186" t="str">
        <f>CONCATENATE(ROW(P1186)-2," - ",Components!B1181)</f>
        <v xml:space="preserve">1184 - </v>
      </c>
      <c r="Q1186" t="str">
        <f>CONCATENATE(Measures!B1134&amp;" - "&amp;Measures!D1134)</f>
        <v xml:space="preserve"> - </v>
      </c>
    </row>
    <row r="1187" spans="16:17" x14ac:dyDescent="0.25">
      <c r="P1187" t="str">
        <f>CONCATENATE(ROW(P1187)-2," - ",Components!B1182)</f>
        <v xml:space="preserve">1185 - </v>
      </c>
      <c r="Q1187" t="str">
        <f>CONCATENATE(Measures!B1135&amp;" - "&amp;Measures!D1135)</f>
        <v xml:space="preserve"> - </v>
      </c>
    </row>
    <row r="1188" spans="16:17" x14ac:dyDescent="0.25">
      <c r="P1188" t="str">
        <f>CONCATENATE(ROW(P1188)-2," - ",Components!B1183)</f>
        <v xml:space="preserve">1186 - </v>
      </c>
      <c r="Q1188" t="str">
        <f>CONCATENATE(Measures!B1136&amp;" - "&amp;Measures!D1136)</f>
        <v xml:space="preserve"> - </v>
      </c>
    </row>
    <row r="1189" spans="16:17" x14ac:dyDescent="0.25">
      <c r="P1189" t="str">
        <f>CONCATENATE(ROW(P1189)-2," - ",Components!B1184)</f>
        <v xml:space="preserve">1187 - </v>
      </c>
      <c r="Q1189" t="str">
        <f>CONCATENATE(Measures!B1137&amp;" - "&amp;Measures!D1137)</f>
        <v xml:space="preserve"> - </v>
      </c>
    </row>
    <row r="1190" spans="16:17" x14ac:dyDescent="0.25">
      <c r="P1190" t="str">
        <f>CONCATENATE(ROW(P1190)-2," - ",Components!B1185)</f>
        <v xml:space="preserve">1188 - </v>
      </c>
      <c r="Q1190" t="str">
        <f>CONCATENATE(Measures!B1138&amp;" - "&amp;Measures!D1138)</f>
        <v xml:space="preserve"> - </v>
      </c>
    </row>
    <row r="1191" spans="16:17" x14ac:dyDescent="0.25">
      <c r="P1191" t="str">
        <f>CONCATENATE(ROW(P1191)-2," - ",Components!B1186)</f>
        <v xml:space="preserve">1189 - </v>
      </c>
      <c r="Q1191" t="str">
        <f>CONCATENATE(Measures!B1139&amp;" - "&amp;Measures!D1139)</f>
        <v xml:space="preserve"> - </v>
      </c>
    </row>
    <row r="1192" spans="16:17" x14ac:dyDescent="0.25">
      <c r="P1192" t="str">
        <f>CONCATENATE(ROW(P1192)-2," - ",Components!B1187)</f>
        <v xml:space="preserve">1190 - </v>
      </c>
      <c r="Q1192" t="str">
        <f>CONCATENATE(Measures!B1140&amp;" - "&amp;Measures!D1140)</f>
        <v xml:space="preserve"> - </v>
      </c>
    </row>
    <row r="1193" spans="16:17" x14ac:dyDescent="0.25">
      <c r="P1193" t="str">
        <f>CONCATENATE(ROW(P1193)-2," - ",Components!B1188)</f>
        <v xml:space="preserve">1191 - </v>
      </c>
      <c r="Q1193" t="str">
        <f>CONCATENATE(Measures!B1141&amp;" - "&amp;Measures!D1141)</f>
        <v xml:space="preserve"> - </v>
      </c>
    </row>
    <row r="1194" spans="16:17" x14ac:dyDescent="0.25">
      <c r="P1194" t="str">
        <f>CONCATENATE(ROW(P1194)-2," - ",Components!B1189)</f>
        <v xml:space="preserve">1192 - </v>
      </c>
      <c r="Q1194" t="str">
        <f>CONCATENATE(Measures!B1142&amp;" - "&amp;Measures!D1142)</f>
        <v xml:space="preserve"> - </v>
      </c>
    </row>
    <row r="1195" spans="16:17" x14ac:dyDescent="0.25">
      <c r="P1195" t="str">
        <f>CONCATENATE(ROW(P1195)-2," - ",Components!B1190)</f>
        <v xml:space="preserve">1193 - </v>
      </c>
      <c r="Q1195" t="str">
        <f>CONCATENATE(Measures!B1143&amp;" - "&amp;Measures!D1143)</f>
        <v xml:space="preserve"> - </v>
      </c>
    </row>
    <row r="1196" spans="16:17" x14ac:dyDescent="0.25">
      <c r="P1196" t="str">
        <f>CONCATENATE(ROW(P1196)-2," - ",Components!B1191)</f>
        <v xml:space="preserve">1194 - </v>
      </c>
      <c r="Q1196" t="str">
        <f>CONCATENATE(Measures!B1144&amp;" - "&amp;Measures!D1144)</f>
        <v xml:space="preserve"> - </v>
      </c>
    </row>
    <row r="1197" spans="16:17" x14ac:dyDescent="0.25">
      <c r="P1197" t="str">
        <f>CONCATENATE(ROW(P1197)-2," - ",Components!B1192)</f>
        <v xml:space="preserve">1195 - </v>
      </c>
      <c r="Q1197" t="str">
        <f>CONCATENATE(Measures!B1145&amp;" - "&amp;Measures!D1145)</f>
        <v xml:space="preserve"> - </v>
      </c>
    </row>
    <row r="1198" spans="16:17" x14ac:dyDescent="0.25">
      <c r="P1198" t="str">
        <f>CONCATENATE(ROW(P1198)-2," - ",Components!B1193)</f>
        <v xml:space="preserve">1196 - </v>
      </c>
      <c r="Q1198" t="str">
        <f>CONCATENATE(Measures!B1146&amp;" - "&amp;Measures!D1146)</f>
        <v xml:space="preserve"> - </v>
      </c>
    </row>
    <row r="1199" spans="16:17" x14ac:dyDescent="0.25">
      <c r="P1199" t="str">
        <f>CONCATENATE(ROW(P1199)-2," - ",Components!B1194)</f>
        <v xml:space="preserve">1197 - </v>
      </c>
      <c r="Q1199" t="str">
        <f>CONCATENATE(Measures!B1147&amp;" - "&amp;Measures!D1147)</f>
        <v xml:space="preserve"> - </v>
      </c>
    </row>
    <row r="1200" spans="16:17" x14ac:dyDescent="0.25">
      <c r="P1200" t="str">
        <f>CONCATENATE(ROW(P1200)-2," - ",Components!B1195)</f>
        <v xml:space="preserve">1198 - </v>
      </c>
      <c r="Q1200" t="str">
        <f>CONCATENATE(Measures!B1148&amp;" - "&amp;Measures!D1148)</f>
        <v xml:space="preserve"> - </v>
      </c>
    </row>
    <row r="1201" spans="16:17" x14ac:dyDescent="0.25">
      <c r="P1201" t="str">
        <f>CONCATENATE(ROW(P1201)-2," - ",Components!B1196)</f>
        <v xml:space="preserve">1199 - </v>
      </c>
      <c r="Q1201" t="str">
        <f>CONCATENATE(Measures!B1149&amp;" - "&amp;Measures!D1149)</f>
        <v xml:space="preserve"> - </v>
      </c>
    </row>
    <row r="1202" spans="16:17" x14ac:dyDescent="0.25">
      <c r="P1202" t="str">
        <f>CONCATENATE(ROW(P1202)-2," - ",Components!B1197)</f>
        <v xml:space="preserve">1200 - </v>
      </c>
      <c r="Q1202" t="str">
        <f>CONCATENATE(Measures!B1150&amp;" - "&amp;Measures!D1150)</f>
        <v xml:space="preserve"> - </v>
      </c>
    </row>
    <row r="1203" spans="16:17" x14ac:dyDescent="0.25">
      <c r="P1203" t="str">
        <f>CONCATENATE(ROW(P1203)-2," - ",Components!B1198)</f>
        <v xml:space="preserve">1201 - </v>
      </c>
      <c r="Q1203" t="str">
        <f>CONCATENATE(Measures!B1151&amp;" - "&amp;Measures!D1151)</f>
        <v xml:space="preserve"> - </v>
      </c>
    </row>
    <row r="1204" spans="16:17" x14ac:dyDescent="0.25">
      <c r="P1204" t="str">
        <f>CONCATENATE(ROW(P1204)-2," - ",Components!B1199)</f>
        <v xml:space="preserve">1202 - </v>
      </c>
      <c r="Q1204" t="str">
        <f>CONCATENATE(Measures!B1152&amp;" - "&amp;Measures!D1152)</f>
        <v xml:space="preserve"> - </v>
      </c>
    </row>
    <row r="1205" spans="16:17" x14ac:dyDescent="0.25">
      <c r="P1205" t="str">
        <f>CONCATENATE(ROW(P1205)-2," - ",Components!B1200)</f>
        <v xml:space="preserve">1203 - </v>
      </c>
      <c r="Q1205" t="str">
        <f>CONCATENATE(Measures!B1153&amp;" - "&amp;Measures!D1153)</f>
        <v xml:space="preserve"> - </v>
      </c>
    </row>
    <row r="1206" spans="16:17" x14ac:dyDescent="0.25">
      <c r="P1206" t="str">
        <f>CONCATENATE(ROW(P1206)-2," - ",Components!B1201)</f>
        <v xml:space="preserve">1204 - </v>
      </c>
      <c r="Q1206" t="str">
        <f>CONCATENATE(Measures!B1154&amp;" - "&amp;Measures!D1154)</f>
        <v xml:space="preserve"> - </v>
      </c>
    </row>
    <row r="1207" spans="16:17" x14ac:dyDescent="0.25">
      <c r="P1207" t="str">
        <f>CONCATENATE(ROW(P1207)-2," - ",Components!B1202)</f>
        <v xml:space="preserve">1205 - </v>
      </c>
      <c r="Q1207" t="str">
        <f>CONCATENATE(Measures!B1155&amp;" - "&amp;Measures!D1155)</f>
        <v xml:space="preserve"> - </v>
      </c>
    </row>
    <row r="1208" spans="16:17" x14ac:dyDescent="0.25">
      <c r="P1208" t="str">
        <f>CONCATENATE(ROW(P1208)-2," - ",Components!B1203)</f>
        <v xml:space="preserve">1206 - </v>
      </c>
      <c r="Q1208" t="str">
        <f>CONCATENATE(Measures!B1156&amp;" - "&amp;Measures!D1156)</f>
        <v xml:space="preserve"> - </v>
      </c>
    </row>
    <row r="1209" spans="16:17" x14ac:dyDescent="0.25">
      <c r="P1209" t="str">
        <f>CONCATENATE(ROW(P1209)-2," - ",Components!B1204)</f>
        <v xml:space="preserve">1207 - </v>
      </c>
      <c r="Q1209" t="str">
        <f>CONCATENATE(Measures!B1157&amp;" - "&amp;Measures!D1157)</f>
        <v xml:space="preserve"> - </v>
      </c>
    </row>
    <row r="1210" spans="16:17" x14ac:dyDescent="0.25">
      <c r="P1210" t="str">
        <f>CONCATENATE(ROW(P1210)-2," - ",Components!B1205)</f>
        <v xml:space="preserve">1208 - </v>
      </c>
      <c r="Q1210" t="str">
        <f>CONCATENATE(Measures!B1158&amp;" - "&amp;Measures!D1158)</f>
        <v xml:space="preserve"> - </v>
      </c>
    </row>
    <row r="1211" spans="16:17" x14ac:dyDescent="0.25">
      <c r="P1211" t="str">
        <f>CONCATENATE(ROW(P1211)-2," - ",Components!B1206)</f>
        <v xml:space="preserve">1209 - </v>
      </c>
      <c r="Q1211" t="str">
        <f>CONCATENATE(Measures!B1159&amp;" - "&amp;Measures!D1159)</f>
        <v xml:space="preserve"> - </v>
      </c>
    </row>
    <row r="1212" spans="16:17" x14ac:dyDescent="0.25">
      <c r="P1212" t="str">
        <f>CONCATENATE(ROW(P1212)-2," - ",Components!B1207)</f>
        <v xml:space="preserve">1210 - </v>
      </c>
      <c r="Q1212" t="str">
        <f>CONCATENATE(Measures!B1160&amp;" - "&amp;Measures!D1160)</f>
        <v xml:space="preserve"> - </v>
      </c>
    </row>
    <row r="1213" spans="16:17" x14ac:dyDescent="0.25">
      <c r="P1213" t="str">
        <f>CONCATENATE(ROW(P1213)-2," - ",Components!B1208)</f>
        <v xml:space="preserve">1211 - </v>
      </c>
      <c r="Q1213" t="str">
        <f>CONCATENATE(Measures!B1161&amp;" - "&amp;Measures!D1161)</f>
        <v xml:space="preserve"> - </v>
      </c>
    </row>
    <row r="1214" spans="16:17" x14ac:dyDescent="0.25">
      <c r="P1214" t="str">
        <f>CONCATENATE(ROW(P1214)-2," - ",Components!B1209)</f>
        <v xml:space="preserve">1212 - </v>
      </c>
      <c r="Q1214" t="str">
        <f>CONCATENATE(Measures!B1162&amp;" - "&amp;Measures!D1162)</f>
        <v xml:space="preserve"> - </v>
      </c>
    </row>
    <row r="1215" spans="16:17" x14ac:dyDescent="0.25">
      <c r="P1215" t="str">
        <f>CONCATENATE(ROW(P1215)-2," - ",Components!B1210)</f>
        <v xml:space="preserve">1213 - </v>
      </c>
      <c r="Q1215" t="str">
        <f>CONCATENATE(Measures!B1163&amp;" - "&amp;Measures!D1163)</f>
        <v xml:space="preserve"> - </v>
      </c>
    </row>
    <row r="1216" spans="16:17" x14ac:dyDescent="0.25">
      <c r="P1216" t="str">
        <f>CONCATENATE(ROW(P1216)-2," - ",Components!B1211)</f>
        <v xml:space="preserve">1214 - </v>
      </c>
      <c r="Q1216" t="str">
        <f>CONCATENATE(Measures!B1164&amp;" - "&amp;Measures!D1164)</f>
        <v xml:space="preserve"> - </v>
      </c>
    </row>
    <row r="1217" spans="16:17" x14ac:dyDescent="0.25">
      <c r="P1217" t="str">
        <f>CONCATENATE(ROW(P1217)-2," - ",Components!B1212)</f>
        <v xml:space="preserve">1215 - </v>
      </c>
      <c r="Q1217" t="str">
        <f>CONCATENATE(Measures!B1165&amp;" - "&amp;Measures!D1165)</f>
        <v xml:space="preserve"> - </v>
      </c>
    </row>
    <row r="1218" spans="16:17" x14ac:dyDescent="0.25">
      <c r="P1218" t="str">
        <f>CONCATENATE(ROW(P1218)-2," - ",Components!B1213)</f>
        <v xml:space="preserve">1216 - </v>
      </c>
      <c r="Q1218" t="str">
        <f>CONCATENATE(Measures!B1166&amp;" - "&amp;Measures!D1166)</f>
        <v xml:space="preserve"> - </v>
      </c>
    </row>
    <row r="1219" spans="16:17" x14ac:dyDescent="0.25">
      <c r="P1219" t="str">
        <f>CONCATENATE(ROW(P1219)-2," - ",Components!B1214)</f>
        <v xml:space="preserve">1217 - </v>
      </c>
      <c r="Q1219" t="str">
        <f>CONCATENATE(Measures!B1167&amp;" - "&amp;Measures!D1167)</f>
        <v xml:space="preserve"> - </v>
      </c>
    </row>
    <row r="1220" spans="16:17" x14ac:dyDescent="0.25">
      <c r="P1220" t="str">
        <f>CONCATENATE(ROW(P1220)-2," - ",Components!B1215)</f>
        <v xml:space="preserve">1218 - </v>
      </c>
      <c r="Q1220" t="str">
        <f>CONCATENATE(Measures!B1168&amp;" - "&amp;Measures!D1168)</f>
        <v xml:space="preserve"> - </v>
      </c>
    </row>
    <row r="1221" spans="16:17" x14ac:dyDescent="0.25">
      <c r="P1221" t="str">
        <f>CONCATENATE(ROW(P1221)-2," - ",Components!B1216)</f>
        <v xml:space="preserve">1219 - </v>
      </c>
      <c r="Q1221" t="str">
        <f>CONCATENATE(Measures!B1169&amp;" - "&amp;Measures!D1169)</f>
        <v xml:space="preserve"> - </v>
      </c>
    </row>
    <row r="1222" spans="16:17" x14ac:dyDescent="0.25">
      <c r="P1222" t="str">
        <f>CONCATENATE(ROW(P1222)-2," - ",Components!B1217)</f>
        <v xml:space="preserve">1220 - </v>
      </c>
      <c r="Q1222" t="str">
        <f>CONCATENATE(Measures!B1170&amp;" - "&amp;Measures!D1170)</f>
        <v xml:space="preserve"> - </v>
      </c>
    </row>
    <row r="1223" spans="16:17" x14ac:dyDescent="0.25">
      <c r="P1223" t="str">
        <f>CONCATENATE(ROW(P1223)-2," - ",Components!B1218)</f>
        <v xml:space="preserve">1221 - </v>
      </c>
      <c r="Q1223" t="str">
        <f>CONCATENATE(Measures!B1171&amp;" - "&amp;Measures!D1171)</f>
        <v xml:space="preserve"> - </v>
      </c>
    </row>
    <row r="1224" spans="16:17" x14ac:dyDescent="0.25">
      <c r="P1224" t="str">
        <f>CONCATENATE(ROW(P1224)-2," - ",Components!B1219)</f>
        <v xml:space="preserve">1222 - </v>
      </c>
      <c r="Q1224" t="str">
        <f>CONCATENATE(Measures!B1172&amp;" - "&amp;Measures!D1172)</f>
        <v xml:space="preserve"> - </v>
      </c>
    </row>
    <row r="1225" spans="16:17" x14ac:dyDescent="0.25">
      <c r="P1225" t="str">
        <f>CONCATENATE(ROW(P1225)-2," - ",Components!B1220)</f>
        <v xml:space="preserve">1223 - </v>
      </c>
      <c r="Q1225" t="str">
        <f>CONCATENATE(Measures!B1173&amp;" - "&amp;Measures!D1173)</f>
        <v xml:space="preserve"> - </v>
      </c>
    </row>
    <row r="1226" spans="16:17" x14ac:dyDescent="0.25">
      <c r="P1226" t="str">
        <f>CONCATENATE(ROW(P1226)-2," - ",Components!B1221)</f>
        <v xml:space="preserve">1224 - </v>
      </c>
      <c r="Q1226" t="str">
        <f>CONCATENATE(Measures!B1174&amp;" - "&amp;Measures!D1174)</f>
        <v xml:space="preserve"> - </v>
      </c>
    </row>
    <row r="1227" spans="16:17" x14ac:dyDescent="0.25">
      <c r="P1227" t="str">
        <f>CONCATENATE(ROW(P1227)-2," - ",Components!B1222)</f>
        <v xml:space="preserve">1225 - </v>
      </c>
      <c r="Q1227" t="str">
        <f>CONCATENATE(Measures!B1175&amp;" - "&amp;Measures!D1175)</f>
        <v xml:space="preserve"> - </v>
      </c>
    </row>
    <row r="1228" spans="16:17" x14ac:dyDescent="0.25">
      <c r="P1228" t="str">
        <f>CONCATENATE(ROW(P1228)-2," - ",Components!B1223)</f>
        <v xml:space="preserve">1226 - </v>
      </c>
      <c r="Q1228" t="str">
        <f>CONCATENATE(Measures!B1176&amp;" - "&amp;Measures!D1176)</f>
        <v xml:space="preserve"> - </v>
      </c>
    </row>
    <row r="1229" spans="16:17" x14ac:dyDescent="0.25">
      <c r="P1229" t="str">
        <f>CONCATENATE(ROW(P1229)-2," - ",Components!B1224)</f>
        <v xml:space="preserve">1227 - </v>
      </c>
      <c r="Q1229" t="str">
        <f>CONCATENATE(Measures!B1177&amp;" - "&amp;Measures!D1177)</f>
        <v xml:space="preserve"> - </v>
      </c>
    </row>
    <row r="1230" spans="16:17" x14ac:dyDescent="0.25">
      <c r="P1230" t="str">
        <f>CONCATENATE(ROW(P1230)-2," - ",Components!B1225)</f>
        <v xml:space="preserve">1228 - </v>
      </c>
      <c r="Q1230" t="str">
        <f>CONCATENATE(Measures!B1178&amp;" - "&amp;Measures!D1178)</f>
        <v xml:space="preserve"> - </v>
      </c>
    </row>
    <row r="1231" spans="16:17" x14ac:dyDescent="0.25">
      <c r="P1231" t="str">
        <f>CONCATENATE(ROW(P1231)-2," - ",Components!B1226)</f>
        <v xml:space="preserve">1229 - </v>
      </c>
      <c r="Q1231" t="str">
        <f>CONCATENATE(Measures!B1179&amp;" - "&amp;Measures!D1179)</f>
        <v xml:space="preserve"> - </v>
      </c>
    </row>
    <row r="1232" spans="16:17" x14ac:dyDescent="0.25">
      <c r="P1232" t="str">
        <f>CONCATENATE(ROW(P1232)-2," - ",Components!B1227)</f>
        <v xml:space="preserve">1230 - </v>
      </c>
      <c r="Q1232" t="str">
        <f>CONCATENATE(Measures!B1180&amp;" - "&amp;Measures!D1180)</f>
        <v xml:space="preserve"> - </v>
      </c>
    </row>
    <row r="1233" spans="16:17" x14ac:dyDescent="0.25">
      <c r="P1233" t="str">
        <f>CONCATENATE(ROW(P1233)-2," - ",Components!B1228)</f>
        <v xml:space="preserve">1231 - </v>
      </c>
      <c r="Q1233" t="str">
        <f>CONCATENATE(Measures!B1181&amp;" - "&amp;Measures!D1181)</f>
        <v xml:space="preserve"> - </v>
      </c>
    </row>
    <row r="1234" spans="16:17" x14ac:dyDescent="0.25">
      <c r="P1234" t="str">
        <f>CONCATENATE(ROW(P1234)-2," - ",Components!B1229)</f>
        <v xml:space="preserve">1232 - </v>
      </c>
      <c r="Q1234" t="str">
        <f>CONCATENATE(Measures!B1182&amp;" - "&amp;Measures!D1182)</f>
        <v xml:space="preserve"> - </v>
      </c>
    </row>
    <row r="1235" spans="16:17" x14ac:dyDescent="0.25">
      <c r="P1235" t="str">
        <f>CONCATENATE(ROW(P1235)-2," - ",Components!B1230)</f>
        <v xml:space="preserve">1233 - </v>
      </c>
      <c r="Q1235" t="str">
        <f>CONCATENATE(Measures!B1183&amp;" - "&amp;Measures!D1183)</f>
        <v xml:space="preserve"> - </v>
      </c>
    </row>
    <row r="1236" spans="16:17" x14ac:dyDescent="0.25">
      <c r="P1236" t="str">
        <f>CONCATENATE(ROW(P1236)-2," - ",Components!B1231)</f>
        <v xml:space="preserve">1234 - </v>
      </c>
      <c r="Q1236" t="str">
        <f>CONCATENATE(Measures!B1184&amp;" - "&amp;Measures!D1184)</f>
        <v xml:space="preserve"> - </v>
      </c>
    </row>
    <row r="1237" spans="16:17" x14ac:dyDescent="0.25">
      <c r="P1237" t="str">
        <f>CONCATENATE(ROW(P1237)-2," - ",Components!B1232)</f>
        <v xml:space="preserve">1235 - </v>
      </c>
      <c r="Q1237" t="str">
        <f>CONCATENATE(Measures!B1185&amp;" - "&amp;Measures!D1185)</f>
        <v xml:space="preserve"> - </v>
      </c>
    </row>
    <row r="1238" spans="16:17" x14ac:dyDescent="0.25">
      <c r="P1238" t="str">
        <f>CONCATENATE(ROW(P1238)-2," - ",Components!B1233)</f>
        <v xml:space="preserve">1236 - </v>
      </c>
      <c r="Q1238" t="str">
        <f>CONCATENATE(Measures!B1186&amp;" - "&amp;Measures!D1186)</f>
        <v xml:space="preserve"> - </v>
      </c>
    </row>
    <row r="1239" spans="16:17" x14ac:dyDescent="0.25">
      <c r="P1239" t="str">
        <f>CONCATENATE(ROW(P1239)-2," - ",Components!B1234)</f>
        <v xml:space="preserve">1237 - </v>
      </c>
      <c r="Q1239" t="str">
        <f>CONCATENATE(Measures!B1187&amp;" - "&amp;Measures!D1187)</f>
        <v xml:space="preserve"> - </v>
      </c>
    </row>
    <row r="1240" spans="16:17" x14ac:dyDescent="0.25">
      <c r="P1240" t="str">
        <f>CONCATENATE(ROW(P1240)-2," - ",Components!B1235)</f>
        <v xml:space="preserve">1238 - </v>
      </c>
      <c r="Q1240" t="str">
        <f>CONCATENATE(Measures!B1188&amp;" - "&amp;Measures!D1188)</f>
        <v xml:space="preserve"> - </v>
      </c>
    </row>
    <row r="1241" spans="16:17" x14ac:dyDescent="0.25">
      <c r="P1241" t="str">
        <f>CONCATENATE(ROW(P1241)-2," - ",Components!B1236)</f>
        <v xml:space="preserve">1239 - </v>
      </c>
      <c r="Q1241" t="str">
        <f>CONCATENATE(Measures!B1189&amp;" - "&amp;Measures!D1189)</f>
        <v xml:space="preserve"> - </v>
      </c>
    </row>
    <row r="1242" spans="16:17" x14ac:dyDescent="0.25">
      <c r="P1242" t="str">
        <f>CONCATENATE(ROW(P1242)-2," - ",Components!B1237)</f>
        <v xml:space="preserve">1240 - </v>
      </c>
      <c r="Q1242" t="str">
        <f>CONCATENATE(Measures!B1190&amp;" - "&amp;Measures!D1190)</f>
        <v xml:space="preserve"> - </v>
      </c>
    </row>
    <row r="1243" spans="16:17" x14ac:dyDescent="0.25">
      <c r="P1243" t="str">
        <f>CONCATENATE(ROW(P1243)-2," - ",Components!B1238)</f>
        <v xml:space="preserve">1241 - </v>
      </c>
      <c r="Q1243" t="str">
        <f>CONCATENATE(Measures!B1191&amp;" - "&amp;Measures!D1191)</f>
        <v xml:space="preserve"> - </v>
      </c>
    </row>
    <row r="1244" spans="16:17" x14ac:dyDescent="0.25">
      <c r="P1244" t="str">
        <f>CONCATENATE(ROW(P1244)-2," - ",Components!B1239)</f>
        <v xml:space="preserve">1242 - </v>
      </c>
      <c r="Q1244" t="str">
        <f>CONCATENATE(Measures!B1192&amp;" - "&amp;Measures!D1192)</f>
        <v xml:space="preserve"> - </v>
      </c>
    </row>
    <row r="1245" spans="16:17" x14ac:dyDescent="0.25">
      <c r="P1245" t="str">
        <f>CONCATENATE(ROW(P1245)-2," - ",Components!B1240)</f>
        <v xml:space="preserve">1243 - </v>
      </c>
      <c r="Q1245" t="str">
        <f>CONCATENATE(Measures!B1193&amp;" - "&amp;Measures!D1193)</f>
        <v xml:space="preserve"> - </v>
      </c>
    </row>
    <row r="1246" spans="16:17" x14ac:dyDescent="0.25">
      <c r="P1246" t="str">
        <f>CONCATENATE(ROW(P1246)-2," - ",Components!B1241)</f>
        <v xml:space="preserve">1244 - </v>
      </c>
      <c r="Q1246" t="str">
        <f>CONCATENATE(Measures!B1194&amp;" - "&amp;Measures!D1194)</f>
        <v xml:space="preserve"> - </v>
      </c>
    </row>
    <row r="1247" spans="16:17" x14ac:dyDescent="0.25">
      <c r="P1247" t="str">
        <f>CONCATENATE(ROW(P1247)-2," - ",Components!B1242)</f>
        <v xml:space="preserve">1245 - </v>
      </c>
      <c r="Q1247" t="str">
        <f>CONCATENATE(Measures!B1195&amp;" - "&amp;Measures!D1195)</f>
        <v xml:space="preserve"> - </v>
      </c>
    </row>
    <row r="1248" spans="16:17" x14ac:dyDescent="0.25">
      <c r="P1248" t="str">
        <f>CONCATENATE(ROW(P1248)-2," - ",Components!B1243)</f>
        <v xml:space="preserve">1246 - </v>
      </c>
      <c r="Q1248" t="str">
        <f>CONCATENATE(Measures!B1196&amp;" - "&amp;Measures!D1196)</f>
        <v xml:space="preserve"> - </v>
      </c>
    </row>
    <row r="1249" spans="16:17" x14ac:dyDescent="0.25">
      <c r="P1249" t="str">
        <f>CONCATENATE(ROW(P1249)-2," - ",Components!B1244)</f>
        <v xml:space="preserve">1247 - </v>
      </c>
      <c r="Q1249" t="str">
        <f>CONCATENATE(Measures!B1197&amp;" - "&amp;Measures!D1197)</f>
        <v xml:space="preserve"> - </v>
      </c>
    </row>
    <row r="1250" spans="16:17" x14ac:dyDescent="0.25">
      <c r="P1250" t="str">
        <f>CONCATENATE(ROW(P1250)-2," - ",Components!B1245)</f>
        <v xml:space="preserve">1248 - </v>
      </c>
      <c r="Q1250" t="str">
        <f>CONCATENATE(Measures!B1198&amp;" - "&amp;Measures!D1198)</f>
        <v xml:space="preserve"> - </v>
      </c>
    </row>
    <row r="1251" spans="16:17" x14ac:dyDescent="0.25">
      <c r="P1251" t="str">
        <f>CONCATENATE(ROW(P1251)-2," - ",Components!B1246)</f>
        <v xml:space="preserve">1249 - </v>
      </c>
      <c r="Q1251" t="str">
        <f>CONCATENATE(Measures!B1199&amp;" - "&amp;Measures!D1199)</f>
        <v xml:space="preserve"> - </v>
      </c>
    </row>
    <row r="1252" spans="16:17" x14ac:dyDescent="0.25">
      <c r="P1252" t="str">
        <f>CONCATENATE(ROW(P1252)-2," - ",Components!B1247)</f>
        <v xml:space="preserve">1250 - </v>
      </c>
      <c r="Q1252" t="str">
        <f>CONCATENATE(Measures!B1200&amp;" - "&amp;Measures!D1200)</f>
        <v xml:space="preserve"> - </v>
      </c>
    </row>
    <row r="1253" spans="16:17" x14ac:dyDescent="0.25">
      <c r="P1253" t="str">
        <f>CONCATENATE(ROW(P1253)-2," - ",Components!B1248)</f>
        <v xml:space="preserve">1251 - </v>
      </c>
      <c r="Q1253" t="str">
        <f>CONCATENATE(Measures!B1201&amp;" - "&amp;Measures!D1201)</f>
        <v xml:space="preserve"> - </v>
      </c>
    </row>
    <row r="1254" spans="16:17" x14ac:dyDescent="0.25">
      <c r="P1254" t="str">
        <f>CONCATENATE(ROW(P1254)-2," - ",Components!B1249)</f>
        <v xml:space="preserve">1252 - </v>
      </c>
      <c r="Q1254" t="str">
        <f>CONCATENATE(Measures!B1202&amp;" - "&amp;Measures!D1202)</f>
        <v xml:space="preserve"> - </v>
      </c>
    </row>
    <row r="1255" spans="16:17" x14ac:dyDescent="0.25">
      <c r="P1255" t="str">
        <f>CONCATENATE(ROW(P1255)-2," - ",Components!B1250)</f>
        <v xml:space="preserve">1253 - </v>
      </c>
      <c r="Q1255" t="str">
        <f>CONCATENATE(Measures!B1203&amp;" - "&amp;Measures!D1203)</f>
        <v xml:space="preserve"> - </v>
      </c>
    </row>
    <row r="1256" spans="16:17" x14ac:dyDescent="0.25">
      <c r="P1256" t="str">
        <f>CONCATENATE(ROW(P1256)-2," - ",Components!B1251)</f>
        <v xml:space="preserve">1254 - </v>
      </c>
      <c r="Q1256" t="str">
        <f>CONCATENATE(Measures!B1204&amp;" - "&amp;Measures!D1204)</f>
        <v xml:space="preserve"> - </v>
      </c>
    </row>
    <row r="1257" spans="16:17" x14ac:dyDescent="0.25">
      <c r="P1257" t="str">
        <f>CONCATENATE(ROW(P1257)-2," - ",Components!B1252)</f>
        <v xml:space="preserve">1255 - </v>
      </c>
      <c r="Q1257" t="str">
        <f>CONCATENATE(Measures!B1205&amp;" - "&amp;Measures!D1205)</f>
        <v xml:space="preserve"> - </v>
      </c>
    </row>
    <row r="1258" spans="16:17" x14ac:dyDescent="0.25">
      <c r="P1258" t="str">
        <f>CONCATENATE(ROW(P1258)-2," - ",Components!B1253)</f>
        <v xml:space="preserve">1256 - </v>
      </c>
      <c r="Q1258" t="str">
        <f>CONCATENATE(Measures!B1206&amp;" - "&amp;Measures!D1206)</f>
        <v xml:space="preserve"> - </v>
      </c>
    </row>
    <row r="1259" spans="16:17" x14ac:dyDescent="0.25">
      <c r="P1259" t="str">
        <f>CONCATENATE(ROW(P1259)-2," - ",Components!B1254)</f>
        <v xml:space="preserve">1257 - </v>
      </c>
      <c r="Q1259" t="str">
        <f>CONCATENATE(Measures!B1207&amp;" - "&amp;Measures!D1207)</f>
        <v xml:space="preserve"> - </v>
      </c>
    </row>
    <row r="1260" spans="16:17" x14ac:dyDescent="0.25">
      <c r="P1260" t="str">
        <f>CONCATENATE(ROW(P1260)-2," - ",Components!B1255)</f>
        <v xml:space="preserve">1258 - </v>
      </c>
      <c r="Q1260" t="str">
        <f>CONCATENATE(Measures!B1208&amp;" - "&amp;Measures!D1208)</f>
        <v xml:space="preserve"> - </v>
      </c>
    </row>
    <row r="1261" spans="16:17" x14ac:dyDescent="0.25">
      <c r="P1261" t="str">
        <f>CONCATENATE(ROW(P1261)-2," - ",Components!B1256)</f>
        <v xml:space="preserve">1259 - </v>
      </c>
      <c r="Q1261" t="str">
        <f>CONCATENATE(Measures!B1209&amp;" - "&amp;Measures!D1209)</f>
        <v xml:space="preserve"> - </v>
      </c>
    </row>
    <row r="1262" spans="16:17" x14ac:dyDescent="0.25">
      <c r="P1262" t="str">
        <f>CONCATENATE(ROW(P1262)-2," - ",Components!B1257)</f>
        <v xml:space="preserve">1260 - </v>
      </c>
      <c r="Q1262" t="str">
        <f>CONCATENATE(Measures!B1210&amp;" - "&amp;Measures!D1210)</f>
        <v xml:space="preserve"> - </v>
      </c>
    </row>
    <row r="1263" spans="16:17" x14ac:dyDescent="0.25">
      <c r="P1263" t="str">
        <f>CONCATENATE(ROW(P1263)-2," - ",Components!B1258)</f>
        <v xml:space="preserve">1261 - </v>
      </c>
      <c r="Q1263" t="str">
        <f>CONCATENATE(Measures!B1211&amp;" - "&amp;Measures!D1211)</f>
        <v xml:space="preserve"> - </v>
      </c>
    </row>
    <row r="1264" spans="16:17" x14ac:dyDescent="0.25">
      <c r="P1264" t="str">
        <f>CONCATENATE(ROW(P1264)-2," - ",Components!B1259)</f>
        <v xml:space="preserve">1262 - </v>
      </c>
      <c r="Q1264" t="str">
        <f>CONCATENATE(Measures!B1212&amp;" - "&amp;Measures!D1212)</f>
        <v xml:space="preserve"> - </v>
      </c>
    </row>
    <row r="1265" spans="16:17" x14ac:dyDescent="0.25">
      <c r="P1265" t="str">
        <f>CONCATENATE(ROW(P1265)-2," - ",Components!B1260)</f>
        <v xml:space="preserve">1263 - </v>
      </c>
      <c r="Q1265" t="str">
        <f>CONCATENATE(Measures!B1213&amp;" - "&amp;Measures!D1213)</f>
        <v xml:space="preserve"> - </v>
      </c>
    </row>
    <row r="1266" spans="16:17" x14ac:dyDescent="0.25">
      <c r="P1266" t="str">
        <f>CONCATENATE(ROW(P1266)-2," - ",Components!B1261)</f>
        <v xml:space="preserve">1264 - </v>
      </c>
      <c r="Q1266" t="str">
        <f>CONCATENATE(Measures!B1214&amp;" - "&amp;Measures!D1214)</f>
        <v xml:space="preserve"> - </v>
      </c>
    </row>
    <row r="1267" spans="16:17" x14ac:dyDescent="0.25">
      <c r="P1267" t="str">
        <f>CONCATENATE(ROW(P1267)-2," - ",Components!B1262)</f>
        <v xml:space="preserve">1265 - </v>
      </c>
      <c r="Q1267" t="str">
        <f>CONCATENATE(Measures!B1215&amp;" - "&amp;Measures!D1215)</f>
        <v xml:space="preserve"> - </v>
      </c>
    </row>
    <row r="1268" spans="16:17" x14ac:dyDescent="0.25">
      <c r="P1268" t="str">
        <f>CONCATENATE(ROW(P1268)-2," - ",Components!B1263)</f>
        <v xml:space="preserve">1266 - </v>
      </c>
      <c r="Q1268" t="str">
        <f>CONCATENATE(Measures!B1216&amp;" - "&amp;Measures!D1216)</f>
        <v xml:space="preserve"> - </v>
      </c>
    </row>
    <row r="1269" spans="16:17" x14ac:dyDescent="0.25">
      <c r="P1269" t="str">
        <f>CONCATENATE(ROW(P1269)-2," - ",Components!B1264)</f>
        <v xml:space="preserve">1267 - </v>
      </c>
      <c r="Q1269" t="str">
        <f>CONCATENATE(Measures!B1217&amp;" - "&amp;Measures!D1217)</f>
        <v xml:space="preserve"> - </v>
      </c>
    </row>
    <row r="1270" spans="16:17" x14ac:dyDescent="0.25">
      <c r="P1270" t="str">
        <f>CONCATENATE(ROW(P1270)-2," - ",Components!B1265)</f>
        <v xml:space="preserve">1268 - </v>
      </c>
      <c r="Q1270" t="str">
        <f>CONCATENATE(Measures!B1218&amp;" - "&amp;Measures!D1218)</f>
        <v xml:space="preserve"> - </v>
      </c>
    </row>
    <row r="1271" spans="16:17" x14ac:dyDescent="0.25">
      <c r="P1271" t="str">
        <f>CONCATENATE(ROW(P1271)-2," - ",Components!B1266)</f>
        <v xml:space="preserve">1269 - </v>
      </c>
      <c r="Q1271" t="str">
        <f>CONCATENATE(Measures!B1219&amp;" - "&amp;Measures!D1219)</f>
        <v xml:space="preserve"> - </v>
      </c>
    </row>
    <row r="1272" spans="16:17" x14ac:dyDescent="0.25">
      <c r="P1272" t="str">
        <f>CONCATENATE(ROW(P1272)-2," - ",Components!B1267)</f>
        <v xml:space="preserve">1270 - </v>
      </c>
      <c r="Q1272" t="str">
        <f>CONCATENATE(Measures!B1220&amp;" - "&amp;Measures!D1220)</f>
        <v xml:space="preserve"> - </v>
      </c>
    </row>
    <row r="1273" spans="16:17" x14ac:dyDescent="0.25">
      <c r="P1273" t="str">
        <f>CONCATENATE(ROW(P1273)-2," - ",Components!B1268)</f>
        <v xml:space="preserve">1271 - </v>
      </c>
      <c r="Q1273" t="str">
        <f>CONCATENATE(Measures!B1221&amp;" - "&amp;Measures!D1221)</f>
        <v xml:space="preserve"> - </v>
      </c>
    </row>
    <row r="1274" spans="16:17" x14ac:dyDescent="0.25">
      <c r="P1274" t="str">
        <f>CONCATENATE(ROW(P1274)-2," - ",Components!B1269)</f>
        <v xml:space="preserve">1272 - </v>
      </c>
      <c r="Q1274" t="str">
        <f>CONCATENATE(Measures!B1222&amp;" - "&amp;Measures!D1222)</f>
        <v xml:space="preserve"> - </v>
      </c>
    </row>
    <row r="1275" spans="16:17" x14ac:dyDescent="0.25">
      <c r="P1275" t="str">
        <f>CONCATENATE(ROW(P1275)-2," - ",Components!B1270)</f>
        <v xml:space="preserve">1273 - </v>
      </c>
      <c r="Q1275" t="str">
        <f>CONCATENATE(Measures!B1223&amp;" - "&amp;Measures!D1223)</f>
        <v xml:space="preserve"> - </v>
      </c>
    </row>
    <row r="1276" spans="16:17" x14ac:dyDescent="0.25">
      <c r="P1276" t="str">
        <f>CONCATENATE(ROW(P1276)-2," - ",Components!B1271)</f>
        <v xml:space="preserve">1274 - </v>
      </c>
      <c r="Q1276" t="str">
        <f>CONCATENATE(Measures!B1224&amp;" - "&amp;Measures!D1224)</f>
        <v xml:space="preserve"> - </v>
      </c>
    </row>
    <row r="1277" spans="16:17" x14ac:dyDescent="0.25">
      <c r="P1277" t="str">
        <f>CONCATENATE(ROW(P1277)-2," - ",Components!B1272)</f>
        <v xml:space="preserve">1275 - </v>
      </c>
      <c r="Q1277" t="str">
        <f>CONCATENATE(Measures!B1225&amp;" - "&amp;Measures!D1225)</f>
        <v xml:space="preserve"> - </v>
      </c>
    </row>
    <row r="1278" spans="16:17" x14ac:dyDescent="0.25">
      <c r="P1278" t="str">
        <f>CONCATENATE(ROW(P1278)-2," - ",Components!B1273)</f>
        <v xml:space="preserve">1276 - </v>
      </c>
      <c r="Q1278" t="str">
        <f>CONCATENATE(Measures!B1226&amp;" - "&amp;Measures!D1226)</f>
        <v xml:space="preserve"> - </v>
      </c>
    </row>
    <row r="1279" spans="16:17" x14ac:dyDescent="0.25">
      <c r="P1279" t="str">
        <f>CONCATENATE(ROW(P1279)-2," - ",Components!B1274)</f>
        <v xml:space="preserve">1277 - </v>
      </c>
      <c r="Q1279" t="str">
        <f>CONCATENATE(Measures!B1227&amp;" - "&amp;Measures!D1227)</f>
        <v xml:space="preserve"> - </v>
      </c>
    </row>
    <row r="1280" spans="16:17" x14ac:dyDescent="0.25">
      <c r="P1280" t="str">
        <f>CONCATENATE(ROW(P1280)-2," - ",Components!B1275)</f>
        <v xml:space="preserve">1278 - </v>
      </c>
      <c r="Q1280" t="str">
        <f>CONCATENATE(Measures!B1228&amp;" - "&amp;Measures!D1228)</f>
        <v xml:space="preserve"> - </v>
      </c>
    </row>
    <row r="1281" spans="16:17" x14ac:dyDescent="0.25">
      <c r="P1281" t="str">
        <f>CONCATENATE(ROW(P1281)-2," - ",Components!B1276)</f>
        <v xml:space="preserve">1279 - </v>
      </c>
      <c r="Q1281" t="str">
        <f>CONCATENATE(Measures!B1229&amp;" - "&amp;Measures!D1229)</f>
        <v xml:space="preserve"> - </v>
      </c>
    </row>
    <row r="1282" spans="16:17" x14ac:dyDescent="0.25">
      <c r="P1282" t="str">
        <f>CONCATENATE(ROW(P1282)-2," - ",Components!B1277)</f>
        <v xml:space="preserve">1280 - </v>
      </c>
      <c r="Q1282" t="str">
        <f>CONCATENATE(Measures!B1230&amp;" - "&amp;Measures!D1230)</f>
        <v xml:space="preserve"> - </v>
      </c>
    </row>
    <row r="1283" spans="16:17" x14ac:dyDescent="0.25">
      <c r="P1283" t="str">
        <f>CONCATENATE(ROW(P1283)-2," - ",Components!B1278)</f>
        <v xml:space="preserve">1281 - </v>
      </c>
      <c r="Q1283" t="str">
        <f>CONCATENATE(Measures!B1231&amp;" - "&amp;Measures!D1231)</f>
        <v xml:space="preserve"> - </v>
      </c>
    </row>
    <row r="1284" spans="16:17" x14ac:dyDescent="0.25">
      <c r="P1284" t="str">
        <f>CONCATENATE(ROW(P1284)-2," - ",Components!B1279)</f>
        <v xml:space="preserve">1282 - </v>
      </c>
      <c r="Q1284" t="str">
        <f>CONCATENATE(Measures!B1232&amp;" - "&amp;Measures!D1232)</f>
        <v xml:space="preserve"> - </v>
      </c>
    </row>
    <row r="1285" spans="16:17" x14ac:dyDescent="0.25">
      <c r="P1285" t="str">
        <f>CONCATENATE(ROW(P1285)-2," - ",Components!B1280)</f>
        <v xml:space="preserve">1283 - </v>
      </c>
      <c r="Q1285" t="str">
        <f>CONCATENATE(Measures!B1233&amp;" - "&amp;Measures!D1233)</f>
        <v xml:space="preserve"> - </v>
      </c>
    </row>
    <row r="1286" spans="16:17" x14ac:dyDescent="0.25">
      <c r="P1286" t="str">
        <f>CONCATENATE(ROW(P1286)-2," - ",Components!B1281)</f>
        <v xml:space="preserve">1284 - </v>
      </c>
      <c r="Q1286" t="str">
        <f>CONCATENATE(Measures!B1234&amp;" - "&amp;Measures!D1234)</f>
        <v xml:space="preserve"> - </v>
      </c>
    </row>
    <row r="1287" spans="16:17" x14ac:dyDescent="0.25">
      <c r="P1287" t="str">
        <f>CONCATENATE(ROW(P1287)-2," - ",Components!B1282)</f>
        <v xml:space="preserve">1285 - </v>
      </c>
      <c r="Q1287" t="str">
        <f>CONCATENATE(Measures!B1235&amp;" - "&amp;Measures!D1235)</f>
        <v xml:space="preserve"> - </v>
      </c>
    </row>
    <row r="1288" spans="16:17" x14ac:dyDescent="0.25">
      <c r="P1288" t="str">
        <f>CONCATENATE(ROW(P1288)-2," - ",Components!B1283)</f>
        <v xml:space="preserve">1286 - </v>
      </c>
      <c r="Q1288" t="str">
        <f>CONCATENATE(Measures!B1236&amp;" - "&amp;Measures!D1236)</f>
        <v xml:space="preserve"> - </v>
      </c>
    </row>
    <row r="1289" spans="16:17" x14ac:dyDescent="0.25">
      <c r="P1289" t="str">
        <f>CONCATENATE(ROW(P1289)-2," - ",Components!B1284)</f>
        <v xml:space="preserve">1287 - </v>
      </c>
      <c r="Q1289" t="str">
        <f>CONCATENATE(Measures!B1237&amp;" - "&amp;Measures!D1237)</f>
        <v xml:space="preserve"> - </v>
      </c>
    </row>
    <row r="1290" spans="16:17" x14ac:dyDescent="0.25">
      <c r="P1290" t="str">
        <f>CONCATENATE(ROW(P1290)-2," - ",Components!B1285)</f>
        <v xml:space="preserve">1288 - </v>
      </c>
      <c r="Q1290" t="str">
        <f>CONCATENATE(Measures!B1238&amp;" - "&amp;Measures!D1238)</f>
        <v xml:space="preserve"> - </v>
      </c>
    </row>
    <row r="1291" spans="16:17" x14ac:dyDescent="0.25">
      <c r="P1291" t="str">
        <f>CONCATENATE(ROW(P1291)-2," - ",Components!B1286)</f>
        <v xml:space="preserve">1289 - </v>
      </c>
      <c r="Q1291" t="str">
        <f>CONCATENATE(Measures!B1239&amp;" - "&amp;Measures!D1239)</f>
        <v xml:space="preserve"> - </v>
      </c>
    </row>
    <row r="1292" spans="16:17" x14ac:dyDescent="0.25">
      <c r="P1292" t="str">
        <f>CONCATENATE(ROW(P1292)-2," - ",Components!B1287)</f>
        <v xml:space="preserve">1290 - </v>
      </c>
      <c r="Q1292" t="str">
        <f>CONCATENATE(Measures!B1240&amp;" - "&amp;Measures!D1240)</f>
        <v xml:space="preserve"> - </v>
      </c>
    </row>
    <row r="1293" spans="16:17" x14ac:dyDescent="0.25">
      <c r="P1293" t="str">
        <f>CONCATENATE(ROW(P1293)-2," - ",Components!B1288)</f>
        <v xml:space="preserve">1291 - </v>
      </c>
      <c r="Q1293" t="str">
        <f>CONCATENATE(Measures!B1241&amp;" - "&amp;Measures!D1241)</f>
        <v xml:space="preserve"> - </v>
      </c>
    </row>
    <row r="1294" spans="16:17" x14ac:dyDescent="0.25">
      <c r="P1294" t="str">
        <f>CONCATENATE(ROW(P1294)-2," - ",Components!B1289)</f>
        <v xml:space="preserve">1292 - </v>
      </c>
      <c r="Q1294" t="str">
        <f>CONCATENATE(Measures!B1242&amp;" - "&amp;Measures!D1242)</f>
        <v xml:space="preserve"> - </v>
      </c>
    </row>
    <row r="1295" spans="16:17" x14ac:dyDescent="0.25">
      <c r="P1295" t="str">
        <f>CONCATENATE(ROW(P1295)-2," - ",Components!B1290)</f>
        <v xml:space="preserve">1293 - </v>
      </c>
      <c r="Q1295" t="str">
        <f>CONCATENATE(Measures!B1243&amp;" - "&amp;Measures!D1243)</f>
        <v xml:space="preserve"> - </v>
      </c>
    </row>
    <row r="1296" spans="16:17" x14ac:dyDescent="0.25">
      <c r="P1296" t="str">
        <f>CONCATENATE(ROW(P1296)-2," - ",Components!B1291)</f>
        <v xml:space="preserve">1294 - </v>
      </c>
      <c r="Q1296" t="str">
        <f>CONCATENATE(Measures!B1244&amp;" - "&amp;Measures!D1244)</f>
        <v xml:space="preserve"> - </v>
      </c>
    </row>
    <row r="1297" spans="16:17" x14ac:dyDescent="0.25">
      <c r="P1297" t="str">
        <f>CONCATENATE(ROW(P1297)-2," - ",Components!B1292)</f>
        <v xml:space="preserve">1295 - </v>
      </c>
      <c r="Q1297" t="str">
        <f>CONCATENATE(Measures!B1245&amp;" - "&amp;Measures!D1245)</f>
        <v xml:space="preserve"> - </v>
      </c>
    </row>
    <row r="1298" spans="16:17" x14ac:dyDescent="0.25">
      <c r="P1298" t="str">
        <f>CONCATENATE(ROW(P1298)-2," - ",Components!B1293)</f>
        <v xml:space="preserve">1296 - </v>
      </c>
      <c r="Q1298" t="str">
        <f>CONCATENATE(Measures!B1246&amp;" - "&amp;Measures!D1246)</f>
        <v xml:space="preserve"> - </v>
      </c>
    </row>
    <row r="1299" spans="16:17" x14ac:dyDescent="0.25">
      <c r="P1299" t="str">
        <f>CONCATENATE(ROW(P1299)-2," - ",Components!B1294)</f>
        <v xml:space="preserve">1297 - </v>
      </c>
      <c r="Q1299" t="str">
        <f>CONCATENATE(Measures!B1247&amp;" - "&amp;Measures!D1247)</f>
        <v xml:space="preserve"> - </v>
      </c>
    </row>
    <row r="1300" spans="16:17" x14ac:dyDescent="0.25">
      <c r="P1300" t="str">
        <f>CONCATENATE(ROW(P1300)-2," - ",Components!B1295)</f>
        <v xml:space="preserve">1298 - </v>
      </c>
      <c r="Q1300" t="str">
        <f>CONCATENATE(Measures!B1248&amp;" - "&amp;Measures!D1248)</f>
        <v xml:space="preserve"> - </v>
      </c>
    </row>
    <row r="1301" spans="16:17" x14ac:dyDescent="0.25">
      <c r="P1301" t="str">
        <f>CONCATENATE(ROW(P1301)-2," - ",Components!B1296)</f>
        <v xml:space="preserve">1299 - </v>
      </c>
      <c r="Q1301" t="str">
        <f>CONCATENATE(Measures!B1249&amp;" - "&amp;Measures!D1249)</f>
        <v xml:space="preserve"> - </v>
      </c>
    </row>
    <row r="1302" spans="16:17" x14ac:dyDescent="0.25">
      <c r="P1302" t="str">
        <f>CONCATENATE(ROW(P1302)-2," - ",Components!B1297)</f>
        <v xml:space="preserve">1300 - </v>
      </c>
      <c r="Q1302" t="str">
        <f>CONCATENATE(Measures!B1250&amp;" - "&amp;Measures!D1250)</f>
        <v xml:space="preserve"> - </v>
      </c>
    </row>
    <row r="1303" spans="16:17" x14ac:dyDescent="0.25">
      <c r="P1303" t="str">
        <f>CONCATENATE(ROW(P1303)-2," - ",Components!B1298)</f>
        <v xml:space="preserve">1301 - </v>
      </c>
      <c r="Q1303" t="str">
        <f>CONCATENATE(Measures!B1251&amp;" - "&amp;Measures!D1251)</f>
        <v xml:space="preserve"> - </v>
      </c>
    </row>
    <row r="1304" spans="16:17" x14ac:dyDescent="0.25">
      <c r="P1304" t="str">
        <f>CONCATENATE(ROW(P1304)-2," - ",Components!B1299)</f>
        <v xml:space="preserve">1302 - </v>
      </c>
      <c r="Q1304" t="str">
        <f>CONCATENATE(Measures!B1252&amp;" - "&amp;Measures!D1252)</f>
        <v xml:space="preserve"> - </v>
      </c>
    </row>
    <row r="1305" spans="16:17" x14ac:dyDescent="0.25">
      <c r="P1305" t="str">
        <f>CONCATENATE(ROW(P1305)-2," - ",Components!B1300)</f>
        <v xml:space="preserve">1303 - </v>
      </c>
      <c r="Q1305" t="str">
        <f>CONCATENATE(Measures!B1253&amp;" - "&amp;Measures!D1253)</f>
        <v xml:space="preserve"> - </v>
      </c>
    </row>
    <row r="1306" spans="16:17" x14ac:dyDescent="0.25">
      <c r="P1306" t="str">
        <f>CONCATENATE(ROW(P1306)-2," - ",Components!B1301)</f>
        <v xml:space="preserve">1304 - </v>
      </c>
      <c r="Q1306" t="str">
        <f>CONCATENATE(Measures!B1254&amp;" - "&amp;Measures!D1254)</f>
        <v xml:space="preserve"> - </v>
      </c>
    </row>
    <row r="1307" spans="16:17" x14ac:dyDescent="0.25">
      <c r="P1307" t="str">
        <f>CONCATENATE(ROW(P1307)-2," - ",Components!B1302)</f>
        <v xml:space="preserve">1305 - </v>
      </c>
      <c r="Q1307" t="str">
        <f>CONCATENATE(Measures!B1255&amp;" - "&amp;Measures!D1255)</f>
        <v xml:space="preserve"> - </v>
      </c>
    </row>
    <row r="1308" spans="16:17" x14ac:dyDescent="0.25">
      <c r="P1308" t="str">
        <f>CONCATENATE(ROW(P1308)-2," - ",Components!B1303)</f>
        <v xml:space="preserve">1306 - </v>
      </c>
      <c r="Q1308" t="str">
        <f>CONCATENATE(Measures!B1256&amp;" - "&amp;Measures!D1256)</f>
        <v xml:space="preserve"> - </v>
      </c>
    </row>
    <row r="1309" spans="16:17" x14ac:dyDescent="0.25">
      <c r="P1309" t="str">
        <f>CONCATENATE(ROW(P1309)-2," - ",Components!B1304)</f>
        <v xml:space="preserve">1307 - </v>
      </c>
      <c r="Q1309" t="str">
        <f>CONCATENATE(Measures!B1257&amp;" - "&amp;Measures!D1257)</f>
        <v xml:space="preserve"> - </v>
      </c>
    </row>
    <row r="1310" spans="16:17" x14ac:dyDescent="0.25">
      <c r="P1310" t="str">
        <f>CONCATENATE(ROW(P1310)-2," - ",Components!B1305)</f>
        <v xml:space="preserve">1308 - </v>
      </c>
      <c r="Q1310" t="str">
        <f>CONCATENATE(Measures!B1258&amp;" - "&amp;Measures!D1258)</f>
        <v xml:space="preserve"> - </v>
      </c>
    </row>
    <row r="1311" spans="16:17" x14ac:dyDescent="0.25">
      <c r="P1311" t="str">
        <f>CONCATENATE(ROW(P1311)-2," - ",Components!B1306)</f>
        <v xml:space="preserve">1309 - </v>
      </c>
      <c r="Q1311" t="str">
        <f>CONCATENATE(Measures!B1259&amp;" - "&amp;Measures!D1259)</f>
        <v xml:space="preserve"> - </v>
      </c>
    </row>
    <row r="1312" spans="16:17" x14ac:dyDescent="0.25">
      <c r="P1312" t="str">
        <f>CONCATENATE(ROW(P1312)-2," - ",Components!B1307)</f>
        <v xml:space="preserve">1310 - </v>
      </c>
      <c r="Q1312" t="str">
        <f>CONCATENATE(Measures!B1260&amp;" - "&amp;Measures!D1260)</f>
        <v xml:space="preserve"> - </v>
      </c>
    </row>
    <row r="1313" spans="16:17" x14ac:dyDescent="0.25">
      <c r="P1313" t="str">
        <f>CONCATENATE(ROW(P1313)-2," - ",Components!B1308)</f>
        <v xml:space="preserve">1311 - </v>
      </c>
      <c r="Q1313" t="str">
        <f>CONCATENATE(Measures!B1261&amp;" - "&amp;Measures!D1261)</f>
        <v xml:space="preserve"> - </v>
      </c>
    </row>
    <row r="1314" spans="16:17" x14ac:dyDescent="0.25">
      <c r="P1314" t="str">
        <f>CONCATENATE(ROW(P1314)-2," - ",Components!B1309)</f>
        <v xml:space="preserve">1312 - </v>
      </c>
      <c r="Q1314" t="str">
        <f>CONCATENATE(Measures!B1262&amp;" - "&amp;Measures!D1262)</f>
        <v xml:space="preserve"> - </v>
      </c>
    </row>
    <row r="1315" spans="16:17" x14ac:dyDescent="0.25">
      <c r="P1315" t="str">
        <f>CONCATENATE(ROW(P1315)-2," - ",Components!B1310)</f>
        <v xml:space="preserve">1313 - </v>
      </c>
      <c r="Q1315" t="str">
        <f>CONCATENATE(Measures!B1263&amp;" - "&amp;Measures!D1263)</f>
        <v xml:space="preserve"> - </v>
      </c>
    </row>
    <row r="1316" spans="16:17" x14ac:dyDescent="0.25">
      <c r="P1316" t="str">
        <f>CONCATENATE(ROW(P1316)-2," - ",Components!B1311)</f>
        <v xml:space="preserve">1314 - </v>
      </c>
      <c r="Q1316" t="str">
        <f>CONCATENATE(Measures!B1264&amp;" - "&amp;Measures!D1264)</f>
        <v xml:space="preserve"> - </v>
      </c>
    </row>
    <row r="1317" spans="16:17" x14ac:dyDescent="0.25">
      <c r="P1317" t="str">
        <f>CONCATENATE(ROW(P1317)-2," - ",Components!B1312)</f>
        <v xml:space="preserve">1315 - </v>
      </c>
      <c r="Q1317" t="str">
        <f>CONCATENATE(Measures!B1265&amp;" - "&amp;Measures!D1265)</f>
        <v xml:space="preserve"> - </v>
      </c>
    </row>
    <row r="1318" spans="16:17" x14ac:dyDescent="0.25">
      <c r="P1318" t="str">
        <f>CONCATENATE(ROW(P1318)-2," - ",Components!B1313)</f>
        <v xml:space="preserve">1316 - </v>
      </c>
      <c r="Q1318" t="str">
        <f>CONCATENATE(Measures!B1266&amp;" - "&amp;Measures!D1266)</f>
        <v xml:space="preserve"> - </v>
      </c>
    </row>
    <row r="1319" spans="16:17" x14ac:dyDescent="0.25">
      <c r="P1319" t="str">
        <f>CONCATENATE(ROW(P1319)-2," - ",Components!B1314)</f>
        <v xml:space="preserve">1317 - </v>
      </c>
      <c r="Q1319" t="str">
        <f>CONCATENATE(Measures!B1267&amp;" - "&amp;Measures!D1267)</f>
        <v xml:space="preserve"> - </v>
      </c>
    </row>
    <row r="1320" spans="16:17" x14ac:dyDescent="0.25">
      <c r="P1320" t="str">
        <f>CONCATENATE(ROW(P1320)-2," - ",Components!B1315)</f>
        <v xml:space="preserve">1318 - </v>
      </c>
      <c r="Q1320" t="str">
        <f>CONCATENATE(Measures!B1268&amp;" - "&amp;Measures!D1268)</f>
        <v xml:space="preserve"> - </v>
      </c>
    </row>
    <row r="1321" spans="16:17" x14ac:dyDescent="0.25">
      <c r="P1321" t="str">
        <f>CONCATENATE(ROW(P1321)-2," - ",Components!B1316)</f>
        <v xml:space="preserve">1319 - </v>
      </c>
      <c r="Q1321" t="str">
        <f>CONCATENATE(Measures!B1269&amp;" - "&amp;Measures!D1269)</f>
        <v xml:space="preserve"> - </v>
      </c>
    </row>
    <row r="1322" spans="16:17" x14ac:dyDescent="0.25">
      <c r="P1322" t="str">
        <f>CONCATENATE(ROW(P1322)-2," - ",Components!B1317)</f>
        <v xml:space="preserve">1320 - </v>
      </c>
      <c r="Q1322" t="str">
        <f>CONCATENATE(Measures!B1270&amp;" - "&amp;Measures!D1270)</f>
        <v xml:space="preserve"> - </v>
      </c>
    </row>
    <row r="1323" spans="16:17" x14ac:dyDescent="0.25">
      <c r="P1323" t="str">
        <f>CONCATENATE(ROW(P1323)-2," - ",Components!B1318)</f>
        <v xml:space="preserve">1321 - </v>
      </c>
      <c r="Q1323" t="str">
        <f>CONCATENATE(Measures!B1271&amp;" - "&amp;Measures!D1271)</f>
        <v xml:space="preserve"> - </v>
      </c>
    </row>
    <row r="1324" spans="16:17" x14ac:dyDescent="0.25">
      <c r="P1324" t="str">
        <f>CONCATENATE(ROW(P1324)-2," - ",Components!B1319)</f>
        <v xml:space="preserve">1322 - </v>
      </c>
      <c r="Q1324" t="str">
        <f>CONCATENATE(Measures!B1272&amp;" - "&amp;Measures!D1272)</f>
        <v xml:space="preserve"> - </v>
      </c>
    </row>
    <row r="1325" spans="16:17" x14ac:dyDescent="0.25">
      <c r="P1325" t="str">
        <f>CONCATENATE(ROW(P1325)-2," - ",Components!B1320)</f>
        <v xml:space="preserve">1323 - </v>
      </c>
      <c r="Q1325" t="str">
        <f>CONCATENATE(Measures!B1273&amp;" - "&amp;Measures!D1273)</f>
        <v xml:space="preserve"> - </v>
      </c>
    </row>
    <row r="1326" spans="16:17" x14ac:dyDescent="0.25">
      <c r="P1326" t="str">
        <f>CONCATENATE(ROW(P1326)-2," - ",Components!B1321)</f>
        <v xml:space="preserve">1324 - </v>
      </c>
      <c r="Q1326" t="str">
        <f>CONCATENATE(Measures!B1274&amp;" - "&amp;Measures!D1274)</f>
        <v xml:space="preserve"> - </v>
      </c>
    </row>
    <row r="1327" spans="16:17" x14ac:dyDescent="0.25">
      <c r="P1327" t="str">
        <f>CONCATENATE(ROW(P1327)-2," - ",Components!B1322)</f>
        <v xml:space="preserve">1325 - </v>
      </c>
      <c r="Q1327" t="str">
        <f>CONCATENATE(Measures!B1275&amp;" - "&amp;Measures!D1275)</f>
        <v xml:space="preserve"> - </v>
      </c>
    </row>
    <row r="1328" spans="16:17" x14ac:dyDescent="0.25">
      <c r="P1328" t="str">
        <f>CONCATENATE(ROW(P1328)-2," - ",Components!B1323)</f>
        <v xml:space="preserve">1326 - </v>
      </c>
      <c r="Q1328" t="str">
        <f>CONCATENATE(Measures!B1276&amp;" - "&amp;Measures!D1276)</f>
        <v xml:space="preserve"> - </v>
      </c>
    </row>
    <row r="1329" spans="16:17" x14ac:dyDescent="0.25">
      <c r="P1329" t="str">
        <f>CONCATENATE(ROW(P1329)-2," - ",Components!B1324)</f>
        <v xml:space="preserve">1327 - </v>
      </c>
      <c r="Q1329" t="str">
        <f>CONCATENATE(Measures!B1277&amp;" - "&amp;Measures!D1277)</f>
        <v xml:space="preserve"> - </v>
      </c>
    </row>
    <row r="1330" spans="16:17" x14ac:dyDescent="0.25">
      <c r="P1330" t="str">
        <f>CONCATENATE(ROW(P1330)-2," - ",Components!B1325)</f>
        <v xml:space="preserve">1328 - </v>
      </c>
      <c r="Q1330" t="str">
        <f>CONCATENATE(Measures!B1278&amp;" - "&amp;Measures!D1278)</f>
        <v xml:space="preserve"> - </v>
      </c>
    </row>
    <row r="1331" spans="16:17" x14ac:dyDescent="0.25">
      <c r="P1331" t="str">
        <f>CONCATENATE(ROW(P1331)-2," - ",Components!B1326)</f>
        <v xml:space="preserve">1329 - </v>
      </c>
      <c r="Q1331" t="str">
        <f>CONCATENATE(Measures!B1279&amp;" - "&amp;Measures!D1279)</f>
        <v xml:space="preserve"> - </v>
      </c>
    </row>
    <row r="1332" spans="16:17" x14ac:dyDescent="0.25">
      <c r="P1332" t="str">
        <f>CONCATENATE(ROW(P1332)-2," - ",Components!B1327)</f>
        <v xml:space="preserve">1330 - </v>
      </c>
      <c r="Q1332" t="str">
        <f>CONCATENATE(Measures!B1280&amp;" - "&amp;Measures!D1280)</f>
        <v xml:space="preserve"> - </v>
      </c>
    </row>
    <row r="1333" spans="16:17" x14ac:dyDescent="0.25">
      <c r="P1333" t="str">
        <f>CONCATENATE(ROW(P1333)-2," - ",Components!B1328)</f>
        <v xml:space="preserve">1331 - </v>
      </c>
      <c r="Q1333" t="str">
        <f>CONCATENATE(Measures!B1281&amp;" - "&amp;Measures!D1281)</f>
        <v xml:space="preserve"> - </v>
      </c>
    </row>
    <row r="1334" spans="16:17" x14ac:dyDescent="0.25">
      <c r="P1334" t="str">
        <f>CONCATENATE(ROW(P1334)-2," - ",Components!B1329)</f>
        <v xml:space="preserve">1332 - </v>
      </c>
      <c r="Q1334" t="str">
        <f>CONCATENATE(Measures!B1282&amp;" - "&amp;Measures!D1282)</f>
        <v xml:space="preserve"> - </v>
      </c>
    </row>
    <row r="1335" spans="16:17" x14ac:dyDescent="0.25">
      <c r="P1335" t="str">
        <f>CONCATENATE(ROW(P1335)-2," - ",Components!B1330)</f>
        <v xml:space="preserve">1333 - </v>
      </c>
      <c r="Q1335" t="str">
        <f>CONCATENATE(Measures!B1283&amp;" - "&amp;Measures!D1283)</f>
        <v xml:space="preserve"> - </v>
      </c>
    </row>
    <row r="1336" spans="16:17" x14ac:dyDescent="0.25">
      <c r="P1336" t="str">
        <f>CONCATENATE(ROW(P1336)-2," - ",Components!B1331)</f>
        <v xml:space="preserve">1334 - </v>
      </c>
      <c r="Q1336" t="str">
        <f>CONCATENATE(Measures!B1284&amp;" - "&amp;Measures!D1284)</f>
        <v xml:space="preserve"> - </v>
      </c>
    </row>
    <row r="1337" spans="16:17" x14ac:dyDescent="0.25">
      <c r="P1337" t="str">
        <f>CONCATENATE(ROW(P1337)-2," - ",Components!B1332)</f>
        <v xml:space="preserve">1335 - </v>
      </c>
      <c r="Q1337" t="str">
        <f>CONCATENATE(Measures!B1285&amp;" - "&amp;Measures!D1285)</f>
        <v xml:space="preserve"> - </v>
      </c>
    </row>
    <row r="1338" spans="16:17" x14ac:dyDescent="0.25">
      <c r="P1338" t="str">
        <f>CONCATENATE(ROW(P1338)-2," - ",Components!B1333)</f>
        <v xml:space="preserve">1336 - </v>
      </c>
      <c r="Q1338" t="str">
        <f>CONCATENATE(Measures!B1286&amp;" - "&amp;Measures!D1286)</f>
        <v xml:space="preserve"> - </v>
      </c>
    </row>
    <row r="1339" spans="16:17" x14ac:dyDescent="0.25">
      <c r="P1339" t="str">
        <f>CONCATENATE(ROW(P1339)-2," - ",Components!B1334)</f>
        <v xml:space="preserve">1337 - </v>
      </c>
      <c r="Q1339" t="str">
        <f>CONCATENATE(Measures!B1287&amp;" - "&amp;Measures!D1287)</f>
        <v xml:space="preserve"> - </v>
      </c>
    </row>
    <row r="1340" spans="16:17" x14ac:dyDescent="0.25">
      <c r="P1340" t="str">
        <f>CONCATENATE(ROW(P1340)-2," - ",Components!B1335)</f>
        <v xml:space="preserve">1338 - </v>
      </c>
      <c r="Q1340" t="str">
        <f>CONCATENATE(Measures!B1288&amp;" - "&amp;Measures!D1288)</f>
        <v xml:space="preserve"> - </v>
      </c>
    </row>
    <row r="1341" spans="16:17" x14ac:dyDescent="0.25">
      <c r="P1341" t="str">
        <f>CONCATENATE(ROW(P1341)-2," - ",Components!B1336)</f>
        <v xml:space="preserve">1339 - </v>
      </c>
      <c r="Q1341" t="str">
        <f>CONCATENATE(Measures!B1289&amp;" - "&amp;Measures!D1289)</f>
        <v xml:space="preserve"> - </v>
      </c>
    </row>
    <row r="1342" spans="16:17" x14ac:dyDescent="0.25">
      <c r="P1342" t="str">
        <f>CONCATENATE(ROW(P1342)-2," - ",Components!B1337)</f>
        <v xml:space="preserve">1340 - </v>
      </c>
      <c r="Q1342" t="str">
        <f>CONCATENATE(Measures!B1290&amp;" - "&amp;Measures!D1290)</f>
        <v xml:space="preserve"> - </v>
      </c>
    </row>
    <row r="1343" spans="16:17" x14ac:dyDescent="0.25">
      <c r="P1343" t="str">
        <f>CONCATENATE(ROW(P1343)-2," - ",Components!B1338)</f>
        <v xml:space="preserve">1341 - </v>
      </c>
      <c r="Q1343" t="str">
        <f>CONCATENATE(Measures!B1291&amp;" - "&amp;Measures!D1291)</f>
        <v xml:space="preserve"> - </v>
      </c>
    </row>
    <row r="1344" spans="16:17" x14ac:dyDescent="0.25">
      <c r="P1344" t="str">
        <f>CONCATENATE(ROW(P1344)-2," - ",Components!B1339)</f>
        <v xml:space="preserve">1342 - </v>
      </c>
      <c r="Q1344" t="str">
        <f>CONCATENATE(Measures!B1292&amp;" - "&amp;Measures!D1292)</f>
        <v xml:space="preserve"> - </v>
      </c>
    </row>
    <row r="1345" spans="16:17" x14ac:dyDescent="0.25">
      <c r="P1345" t="str">
        <f>CONCATENATE(ROW(P1345)-2," - ",Components!B1340)</f>
        <v xml:space="preserve">1343 - </v>
      </c>
      <c r="Q1345" t="str">
        <f>CONCATENATE(Measures!B1293&amp;" - "&amp;Measures!D1293)</f>
        <v xml:space="preserve"> - </v>
      </c>
    </row>
    <row r="1346" spans="16:17" x14ac:dyDescent="0.25">
      <c r="P1346" t="str">
        <f>CONCATENATE(ROW(P1346)-2," - ",Components!B1341)</f>
        <v xml:space="preserve">1344 - </v>
      </c>
      <c r="Q1346" t="str">
        <f>CONCATENATE(Measures!B1294&amp;" - "&amp;Measures!D1294)</f>
        <v xml:space="preserve"> - </v>
      </c>
    </row>
    <row r="1347" spans="16:17" x14ac:dyDescent="0.25">
      <c r="P1347" t="str">
        <f>CONCATENATE(ROW(P1347)-2," - ",Components!B1342)</f>
        <v xml:space="preserve">1345 - </v>
      </c>
      <c r="Q1347" t="str">
        <f>CONCATENATE(Measures!B1295&amp;" - "&amp;Measures!D1295)</f>
        <v xml:space="preserve"> - </v>
      </c>
    </row>
    <row r="1348" spans="16:17" x14ac:dyDescent="0.25">
      <c r="P1348" t="str">
        <f>CONCATENATE(ROW(P1348)-2," - ",Components!B1343)</f>
        <v xml:space="preserve">1346 - </v>
      </c>
      <c r="Q1348" t="str">
        <f>CONCATENATE(Measures!B1296&amp;" - "&amp;Measures!D1296)</f>
        <v xml:space="preserve"> - </v>
      </c>
    </row>
    <row r="1349" spans="16:17" x14ac:dyDescent="0.25">
      <c r="P1349" t="str">
        <f>CONCATENATE(ROW(P1349)-2," - ",Components!B1344)</f>
        <v xml:space="preserve">1347 - </v>
      </c>
      <c r="Q1349" t="str">
        <f>CONCATENATE(Measures!B1297&amp;" - "&amp;Measures!D1297)</f>
        <v xml:space="preserve"> - </v>
      </c>
    </row>
    <row r="1350" spans="16:17" x14ac:dyDescent="0.25">
      <c r="P1350" t="str">
        <f>CONCATENATE(ROW(P1350)-2," - ",Components!B1345)</f>
        <v xml:space="preserve">1348 - </v>
      </c>
      <c r="Q1350" t="str">
        <f>CONCATENATE(Measures!B1298&amp;" - "&amp;Measures!D1298)</f>
        <v xml:space="preserve"> - </v>
      </c>
    </row>
    <row r="1351" spans="16:17" x14ac:dyDescent="0.25">
      <c r="P1351" t="str">
        <f>CONCATENATE(ROW(P1351)-2," - ",Components!B1346)</f>
        <v xml:space="preserve">1349 - </v>
      </c>
      <c r="Q1351" t="str">
        <f>CONCATENATE(Measures!B1299&amp;" - "&amp;Measures!D1299)</f>
        <v xml:space="preserve"> - </v>
      </c>
    </row>
    <row r="1352" spans="16:17" x14ac:dyDescent="0.25">
      <c r="P1352" t="str">
        <f>CONCATENATE(ROW(P1352)-2," - ",Components!B1347)</f>
        <v xml:space="preserve">1350 - </v>
      </c>
      <c r="Q1352" t="str">
        <f>CONCATENATE(Measures!B1300&amp;" - "&amp;Measures!D1300)</f>
        <v xml:space="preserve"> - </v>
      </c>
    </row>
    <row r="1353" spans="16:17" x14ac:dyDescent="0.25">
      <c r="P1353" t="str">
        <f>CONCATENATE(ROW(P1353)-2," - ",Components!B1348)</f>
        <v xml:space="preserve">1351 - </v>
      </c>
      <c r="Q1353" t="str">
        <f>CONCATENATE(Measures!B1301&amp;" - "&amp;Measures!D1301)</f>
        <v xml:space="preserve"> - </v>
      </c>
    </row>
    <row r="1354" spans="16:17" x14ac:dyDescent="0.25">
      <c r="P1354" t="str">
        <f>CONCATENATE(ROW(P1354)-2," - ",Components!B1349)</f>
        <v xml:space="preserve">1352 - </v>
      </c>
      <c r="Q1354" t="str">
        <f>CONCATENATE(Measures!B1302&amp;" - "&amp;Measures!D1302)</f>
        <v xml:space="preserve"> - </v>
      </c>
    </row>
    <row r="1355" spans="16:17" x14ac:dyDescent="0.25">
      <c r="P1355" t="str">
        <f>CONCATENATE(ROW(P1355)-2," - ",Components!B1350)</f>
        <v xml:space="preserve">1353 - </v>
      </c>
      <c r="Q1355" t="str">
        <f>CONCATENATE(Measures!B1303&amp;" - "&amp;Measures!D1303)</f>
        <v xml:space="preserve"> - </v>
      </c>
    </row>
    <row r="1356" spans="16:17" x14ac:dyDescent="0.25">
      <c r="P1356" t="str">
        <f>CONCATENATE(ROW(P1356)-2," - ",Components!B1351)</f>
        <v xml:space="preserve">1354 - </v>
      </c>
      <c r="Q1356" t="str">
        <f>CONCATENATE(Measures!B1304&amp;" - "&amp;Measures!D1304)</f>
        <v xml:space="preserve"> - </v>
      </c>
    </row>
    <row r="1357" spans="16:17" x14ac:dyDescent="0.25">
      <c r="P1357" t="str">
        <f>CONCATENATE(ROW(P1357)-2," - ",Components!B1352)</f>
        <v xml:space="preserve">1355 - </v>
      </c>
      <c r="Q1357" t="str">
        <f>CONCATENATE(Measures!B1305&amp;" - "&amp;Measures!D1305)</f>
        <v xml:space="preserve"> - </v>
      </c>
    </row>
    <row r="1358" spans="16:17" x14ac:dyDescent="0.25">
      <c r="P1358" t="str">
        <f>CONCATENATE(ROW(P1358)-2," - ",Components!B1353)</f>
        <v xml:space="preserve">1356 - </v>
      </c>
      <c r="Q1358" t="str">
        <f>CONCATENATE(Measures!B1306&amp;" - "&amp;Measures!D1306)</f>
        <v xml:space="preserve"> - </v>
      </c>
    </row>
    <row r="1359" spans="16:17" x14ac:dyDescent="0.25">
      <c r="P1359" t="str">
        <f>CONCATENATE(ROW(P1359)-2," - ",Components!B1354)</f>
        <v xml:space="preserve">1357 - </v>
      </c>
      <c r="Q1359" t="str">
        <f>CONCATENATE(Measures!B1307&amp;" - "&amp;Measures!D1307)</f>
        <v xml:space="preserve"> - </v>
      </c>
    </row>
    <row r="1360" spans="16:17" x14ac:dyDescent="0.25">
      <c r="P1360" t="str">
        <f>CONCATENATE(ROW(P1360)-2," - ",Components!B1355)</f>
        <v xml:space="preserve">1358 - </v>
      </c>
      <c r="Q1360" t="str">
        <f>CONCATENATE(Measures!B1308&amp;" - "&amp;Measures!D1308)</f>
        <v xml:space="preserve"> - </v>
      </c>
    </row>
    <row r="1361" spans="16:17" x14ac:dyDescent="0.25">
      <c r="P1361" t="str">
        <f>CONCATENATE(ROW(P1361)-2," - ",Components!B1356)</f>
        <v xml:space="preserve">1359 - </v>
      </c>
      <c r="Q1361" t="str">
        <f>CONCATENATE(Measures!B1309&amp;" - "&amp;Measures!D1309)</f>
        <v xml:space="preserve"> - </v>
      </c>
    </row>
    <row r="1362" spans="16:17" x14ac:dyDescent="0.25">
      <c r="P1362" t="str">
        <f>CONCATENATE(ROW(P1362)-2," - ",Components!B1357)</f>
        <v xml:space="preserve">1360 - </v>
      </c>
      <c r="Q1362" t="str">
        <f>CONCATENATE(Measures!B1310&amp;" - "&amp;Measures!D1310)</f>
        <v xml:space="preserve"> - </v>
      </c>
    </row>
    <row r="1363" spans="16:17" x14ac:dyDescent="0.25">
      <c r="P1363" t="str">
        <f>CONCATENATE(ROW(P1363)-2," - ",Components!B1358)</f>
        <v xml:space="preserve">1361 - </v>
      </c>
      <c r="Q1363" t="str">
        <f>CONCATENATE(Measures!B1311&amp;" - "&amp;Measures!D1311)</f>
        <v xml:space="preserve"> - </v>
      </c>
    </row>
    <row r="1364" spans="16:17" x14ac:dyDescent="0.25">
      <c r="P1364" t="str">
        <f>CONCATENATE(ROW(P1364)-2," - ",Components!B1359)</f>
        <v xml:space="preserve">1362 - </v>
      </c>
      <c r="Q1364" t="str">
        <f>CONCATENATE(Measures!B1312&amp;" - "&amp;Measures!D1312)</f>
        <v xml:space="preserve"> - </v>
      </c>
    </row>
    <row r="1365" spans="16:17" x14ac:dyDescent="0.25">
      <c r="P1365" t="str">
        <f>CONCATENATE(ROW(P1365)-2," - ",Components!B1360)</f>
        <v xml:space="preserve">1363 - </v>
      </c>
      <c r="Q1365" t="str">
        <f>CONCATENATE(Measures!B1313&amp;" - "&amp;Measures!D1313)</f>
        <v xml:space="preserve"> - </v>
      </c>
    </row>
    <row r="1366" spans="16:17" x14ac:dyDescent="0.25">
      <c r="P1366" t="str">
        <f>CONCATENATE(ROW(P1366)-2," - ",Components!B1361)</f>
        <v xml:space="preserve">1364 - </v>
      </c>
      <c r="Q1366" t="str">
        <f>CONCATENATE(Measures!B1314&amp;" - "&amp;Measures!D1314)</f>
        <v xml:space="preserve"> - </v>
      </c>
    </row>
    <row r="1367" spans="16:17" x14ac:dyDescent="0.25">
      <c r="P1367" t="str">
        <f>CONCATENATE(ROW(P1367)-2," - ",Components!B1362)</f>
        <v xml:space="preserve">1365 - </v>
      </c>
      <c r="Q1367" t="str">
        <f>CONCATENATE(Measures!B1315&amp;" - "&amp;Measures!D1315)</f>
        <v xml:space="preserve"> - </v>
      </c>
    </row>
    <row r="1368" spans="16:17" x14ac:dyDescent="0.25">
      <c r="P1368" t="str">
        <f>CONCATENATE(ROW(P1368)-2," - ",Components!B1363)</f>
        <v xml:space="preserve">1366 - </v>
      </c>
      <c r="Q1368" t="str">
        <f>CONCATENATE(Measures!B1316&amp;" - "&amp;Measures!D1316)</f>
        <v xml:space="preserve"> - </v>
      </c>
    </row>
    <row r="1369" spans="16:17" x14ac:dyDescent="0.25">
      <c r="P1369" t="str">
        <f>CONCATENATE(ROW(P1369)-2," - ",Components!B1364)</f>
        <v xml:space="preserve">1367 - </v>
      </c>
      <c r="Q1369" t="str">
        <f>CONCATENATE(Measures!B1317&amp;" - "&amp;Measures!D1317)</f>
        <v xml:space="preserve"> - </v>
      </c>
    </row>
    <row r="1370" spans="16:17" x14ac:dyDescent="0.25">
      <c r="P1370" t="str">
        <f>CONCATENATE(ROW(P1370)-2," - ",Components!B1365)</f>
        <v xml:space="preserve">1368 - </v>
      </c>
      <c r="Q1370" t="str">
        <f>CONCATENATE(Measures!B1318&amp;" - "&amp;Measures!D1318)</f>
        <v xml:space="preserve"> - </v>
      </c>
    </row>
    <row r="1371" spans="16:17" x14ac:dyDescent="0.25">
      <c r="P1371" t="str">
        <f>CONCATENATE(ROW(P1371)-2," - ",Components!B1366)</f>
        <v xml:space="preserve">1369 - </v>
      </c>
      <c r="Q1371" t="str">
        <f>CONCATENATE(Measures!B1319&amp;" - "&amp;Measures!D1319)</f>
        <v xml:space="preserve"> - </v>
      </c>
    </row>
    <row r="1372" spans="16:17" x14ac:dyDescent="0.25">
      <c r="P1372" t="str">
        <f>CONCATENATE(ROW(P1372)-2," - ",Components!B1367)</f>
        <v xml:space="preserve">1370 - </v>
      </c>
      <c r="Q1372" t="str">
        <f>CONCATENATE(Measures!B1320&amp;" - "&amp;Measures!D1320)</f>
        <v xml:space="preserve"> - </v>
      </c>
    </row>
    <row r="1373" spans="16:17" x14ac:dyDescent="0.25">
      <c r="P1373" t="str">
        <f>CONCATENATE(ROW(P1373)-2," - ",Components!B1368)</f>
        <v xml:space="preserve">1371 - </v>
      </c>
      <c r="Q1373" t="str">
        <f>CONCATENATE(Measures!B1321&amp;" - "&amp;Measures!D1321)</f>
        <v xml:space="preserve"> - </v>
      </c>
    </row>
    <row r="1374" spans="16:17" x14ac:dyDescent="0.25">
      <c r="P1374" t="str">
        <f>CONCATENATE(ROW(P1374)-2," - ",Components!B1369)</f>
        <v xml:space="preserve">1372 - </v>
      </c>
      <c r="Q1374" t="str">
        <f>CONCATENATE(Measures!B1322&amp;" - "&amp;Measures!D1322)</f>
        <v xml:space="preserve"> - </v>
      </c>
    </row>
    <row r="1375" spans="16:17" x14ac:dyDescent="0.25">
      <c r="P1375" t="str">
        <f>CONCATENATE(ROW(P1375)-2," - ",Components!B1370)</f>
        <v xml:space="preserve">1373 - </v>
      </c>
      <c r="Q1375" t="str">
        <f>CONCATENATE(Measures!B1323&amp;" - "&amp;Measures!D1323)</f>
        <v xml:space="preserve"> - </v>
      </c>
    </row>
    <row r="1376" spans="16:17" x14ac:dyDescent="0.25">
      <c r="P1376" t="str">
        <f>CONCATENATE(ROW(P1376)-2," - ",Components!B1371)</f>
        <v xml:space="preserve">1374 - </v>
      </c>
      <c r="Q1376" t="str">
        <f>CONCATENATE(Measures!B1324&amp;" - "&amp;Measures!D1324)</f>
        <v xml:space="preserve"> - </v>
      </c>
    </row>
    <row r="1377" spans="16:17" x14ac:dyDescent="0.25">
      <c r="P1377" t="str">
        <f>CONCATENATE(ROW(P1377)-2," - ",Components!B1372)</f>
        <v xml:space="preserve">1375 - </v>
      </c>
      <c r="Q1377" t="str">
        <f>CONCATENATE(Measures!B1325&amp;" - "&amp;Measures!D1325)</f>
        <v xml:space="preserve"> - </v>
      </c>
    </row>
    <row r="1378" spans="16:17" x14ac:dyDescent="0.25">
      <c r="P1378" t="str">
        <f>CONCATENATE(ROW(P1378)-2," - ",Components!B1373)</f>
        <v xml:space="preserve">1376 - </v>
      </c>
      <c r="Q1378" t="str">
        <f>CONCATENATE(Measures!B1326&amp;" - "&amp;Measures!D1326)</f>
        <v xml:space="preserve"> - </v>
      </c>
    </row>
    <row r="1379" spans="16:17" x14ac:dyDescent="0.25">
      <c r="P1379" t="str">
        <f>CONCATENATE(ROW(P1379)-2," - ",Components!B1374)</f>
        <v xml:space="preserve">1377 - </v>
      </c>
      <c r="Q1379" t="str">
        <f>CONCATENATE(Measures!B1327&amp;" - "&amp;Measures!D1327)</f>
        <v xml:space="preserve"> - </v>
      </c>
    </row>
    <row r="1380" spans="16:17" x14ac:dyDescent="0.25">
      <c r="P1380" t="str">
        <f>CONCATENATE(ROW(P1380)-2," - ",Components!B1375)</f>
        <v xml:space="preserve">1378 - </v>
      </c>
      <c r="Q1380" t="str">
        <f>CONCATENATE(Measures!B1328&amp;" - "&amp;Measures!D1328)</f>
        <v xml:space="preserve"> - </v>
      </c>
    </row>
    <row r="1381" spans="16:17" x14ac:dyDescent="0.25">
      <c r="P1381" t="str">
        <f>CONCATENATE(ROW(P1381)-2," - ",Components!B1376)</f>
        <v xml:space="preserve">1379 - </v>
      </c>
      <c r="Q1381" t="str">
        <f>CONCATENATE(Measures!B1329&amp;" - "&amp;Measures!D1329)</f>
        <v xml:space="preserve"> - </v>
      </c>
    </row>
    <row r="1382" spans="16:17" x14ac:dyDescent="0.25">
      <c r="P1382" t="str">
        <f>CONCATENATE(ROW(P1382)-2," - ",Components!B1377)</f>
        <v xml:space="preserve">1380 - </v>
      </c>
      <c r="Q1382" t="str">
        <f>CONCATENATE(Measures!B1330&amp;" - "&amp;Measures!D1330)</f>
        <v xml:space="preserve"> - </v>
      </c>
    </row>
    <row r="1383" spans="16:17" x14ac:dyDescent="0.25">
      <c r="P1383" t="str">
        <f>CONCATENATE(ROW(P1383)-2," - ",Components!B1378)</f>
        <v xml:space="preserve">1381 - </v>
      </c>
      <c r="Q1383" t="str">
        <f>CONCATENATE(Measures!B1331&amp;" - "&amp;Measures!D1331)</f>
        <v xml:space="preserve"> - </v>
      </c>
    </row>
    <row r="1384" spans="16:17" x14ac:dyDescent="0.25">
      <c r="P1384" t="str">
        <f>CONCATENATE(ROW(P1384)-2," - ",Components!B1379)</f>
        <v xml:space="preserve">1382 - </v>
      </c>
      <c r="Q1384" t="str">
        <f>CONCATENATE(Measures!B1332&amp;" - "&amp;Measures!D1332)</f>
        <v xml:space="preserve"> - </v>
      </c>
    </row>
    <row r="1385" spans="16:17" x14ac:dyDescent="0.25">
      <c r="P1385" t="str">
        <f>CONCATENATE(ROW(P1385)-2," - ",Components!B1380)</f>
        <v xml:space="preserve">1383 - </v>
      </c>
      <c r="Q1385" t="str">
        <f>CONCATENATE(Measures!B1333&amp;" - "&amp;Measures!D1333)</f>
        <v xml:space="preserve"> - </v>
      </c>
    </row>
    <row r="1386" spans="16:17" x14ac:dyDescent="0.25">
      <c r="P1386" t="str">
        <f>CONCATENATE(ROW(P1386)-2," - ",Components!B1381)</f>
        <v xml:space="preserve">1384 - </v>
      </c>
      <c r="Q1386" t="str">
        <f>CONCATENATE(Measures!B1334&amp;" - "&amp;Measures!D1334)</f>
        <v xml:space="preserve"> - </v>
      </c>
    </row>
    <row r="1387" spans="16:17" x14ac:dyDescent="0.25">
      <c r="P1387" t="str">
        <f>CONCATENATE(ROW(P1387)-2," - ",Components!B1382)</f>
        <v xml:space="preserve">1385 - </v>
      </c>
      <c r="Q1387" t="str">
        <f>CONCATENATE(Measures!B1335&amp;" - "&amp;Measures!D1335)</f>
        <v xml:space="preserve"> - </v>
      </c>
    </row>
    <row r="1388" spans="16:17" x14ac:dyDescent="0.25">
      <c r="P1388" t="str">
        <f>CONCATENATE(ROW(P1388)-2," - ",Components!B1383)</f>
        <v xml:space="preserve">1386 - </v>
      </c>
      <c r="Q1388" t="str">
        <f>CONCATENATE(Measures!B1336&amp;" - "&amp;Measures!D1336)</f>
        <v xml:space="preserve"> - </v>
      </c>
    </row>
    <row r="1389" spans="16:17" x14ac:dyDescent="0.25">
      <c r="P1389" t="str">
        <f>CONCATENATE(ROW(P1389)-2," - ",Components!B1384)</f>
        <v xml:space="preserve">1387 - </v>
      </c>
      <c r="Q1389" t="str">
        <f>CONCATENATE(Measures!B1337&amp;" - "&amp;Measures!D1337)</f>
        <v xml:space="preserve"> - </v>
      </c>
    </row>
    <row r="1390" spans="16:17" x14ac:dyDescent="0.25">
      <c r="P1390" t="str">
        <f>CONCATENATE(ROW(P1390)-2," - ",Components!B1385)</f>
        <v xml:space="preserve">1388 - </v>
      </c>
      <c r="Q1390" t="str">
        <f>CONCATENATE(Measures!B1338&amp;" - "&amp;Measures!D1338)</f>
        <v xml:space="preserve"> - </v>
      </c>
    </row>
    <row r="1391" spans="16:17" x14ac:dyDescent="0.25">
      <c r="P1391" t="str">
        <f>CONCATENATE(ROW(P1391)-2," - ",Components!B1386)</f>
        <v xml:space="preserve">1389 - </v>
      </c>
      <c r="Q1391" t="str">
        <f>CONCATENATE(Measures!B1339&amp;" - "&amp;Measures!D1339)</f>
        <v xml:space="preserve"> - </v>
      </c>
    </row>
    <row r="1392" spans="16:17" x14ac:dyDescent="0.25">
      <c r="P1392" t="str">
        <f>CONCATENATE(ROW(P1392)-2," - ",Components!B1387)</f>
        <v xml:space="preserve">1390 - </v>
      </c>
      <c r="Q1392" t="str">
        <f>CONCATENATE(Measures!B1340&amp;" - "&amp;Measures!D1340)</f>
        <v xml:space="preserve"> - </v>
      </c>
    </row>
    <row r="1393" spans="16:17" x14ac:dyDescent="0.25">
      <c r="P1393" t="str">
        <f>CONCATENATE(ROW(P1393)-2," - ",Components!B1388)</f>
        <v xml:space="preserve">1391 - </v>
      </c>
      <c r="Q1393" t="str">
        <f>CONCATENATE(Measures!B1341&amp;" - "&amp;Measures!D1341)</f>
        <v xml:space="preserve"> - </v>
      </c>
    </row>
    <row r="1394" spans="16:17" x14ac:dyDescent="0.25">
      <c r="P1394" t="str">
        <f>CONCATENATE(ROW(P1394)-2," - ",Components!B1389)</f>
        <v xml:space="preserve">1392 - </v>
      </c>
      <c r="Q1394" t="str">
        <f>CONCATENATE(Measures!B1342&amp;" - "&amp;Measures!D1342)</f>
        <v xml:space="preserve"> - </v>
      </c>
    </row>
    <row r="1395" spans="16:17" x14ac:dyDescent="0.25">
      <c r="P1395" t="str">
        <f>CONCATENATE(ROW(P1395)-2," - ",Components!B1390)</f>
        <v xml:space="preserve">1393 - </v>
      </c>
      <c r="Q1395" t="str">
        <f>CONCATENATE(Measures!B1343&amp;" - "&amp;Measures!D1343)</f>
        <v xml:space="preserve"> - </v>
      </c>
    </row>
    <row r="1396" spans="16:17" x14ac:dyDescent="0.25">
      <c r="P1396" t="str">
        <f>CONCATENATE(ROW(P1396)-2," - ",Components!B1391)</f>
        <v xml:space="preserve">1394 - </v>
      </c>
      <c r="Q1396" t="str">
        <f>CONCATENATE(Measures!B1344&amp;" - "&amp;Measures!D1344)</f>
        <v xml:space="preserve"> - </v>
      </c>
    </row>
    <row r="1397" spans="16:17" x14ac:dyDescent="0.25">
      <c r="P1397" t="str">
        <f>CONCATENATE(ROW(P1397)-2," - ",Components!B1392)</f>
        <v xml:space="preserve">1395 - </v>
      </c>
      <c r="Q1397" t="str">
        <f>CONCATENATE(Measures!B1345&amp;" - "&amp;Measures!D1345)</f>
        <v xml:space="preserve"> - </v>
      </c>
    </row>
    <row r="1398" spans="16:17" x14ac:dyDescent="0.25">
      <c r="P1398" t="str">
        <f>CONCATENATE(ROW(P1398)-2," - ",Components!B1393)</f>
        <v xml:space="preserve">1396 - </v>
      </c>
      <c r="Q1398" t="str">
        <f>CONCATENATE(Measures!B1346&amp;" - "&amp;Measures!D1346)</f>
        <v xml:space="preserve"> - </v>
      </c>
    </row>
    <row r="1399" spans="16:17" x14ac:dyDescent="0.25">
      <c r="P1399" t="str">
        <f>CONCATENATE(ROW(P1399)-2," - ",Components!B1394)</f>
        <v xml:space="preserve">1397 - </v>
      </c>
      <c r="Q1399" t="str">
        <f>CONCATENATE(Measures!B1347&amp;" - "&amp;Measures!D1347)</f>
        <v xml:space="preserve"> - </v>
      </c>
    </row>
    <row r="1400" spans="16:17" x14ac:dyDescent="0.25">
      <c r="P1400" t="str">
        <f>CONCATENATE(ROW(P1400)-2," - ",Components!B1395)</f>
        <v xml:space="preserve">1398 - </v>
      </c>
      <c r="Q1400" t="str">
        <f>CONCATENATE(Measures!B1348&amp;" - "&amp;Measures!D1348)</f>
        <v xml:space="preserve"> - </v>
      </c>
    </row>
    <row r="1401" spans="16:17" x14ac:dyDescent="0.25">
      <c r="P1401" t="str">
        <f>CONCATENATE(ROW(P1401)-2," - ",Components!B1396)</f>
        <v xml:space="preserve">1399 - </v>
      </c>
      <c r="Q1401" t="str">
        <f>CONCATENATE(Measures!B1349&amp;" - "&amp;Measures!D1349)</f>
        <v xml:space="preserve"> - </v>
      </c>
    </row>
    <row r="1402" spans="16:17" x14ac:dyDescent="0.25">
      <c r="P1402" t="str">
        <f>CONCATENATE(ROW(P1402)-2," - ",Components!B1397)</f>
        <v xml:space="preserve">1400 - </v>
      </c>
      <c r="Q1402" t="str">
        <f>CONCATENATE(Measures!B1350&amp;" - "&amp;Measures!D1350)</f>
        <v xml:space="preserve"> - </v>
      </c>
    </row>
    <row r="1403" spans="16:17" x14ac:dyDescent="0.25">
      <c r="P1403" t="str">
        <f>CONCATENATE(ROW(P1403)-2," - ",Components!B1398)</f>
        <v xml:space="preserve">1401 - </v>
      </c>
      <c r="Q1403" t="str">
        <f>CONCATENATE(Measures!B1351&amp;" - "&amp;Measures!D1351)</f>
        <v xml:space="preserve"> - </v>
      </c>
    </row>
    <row r="1404" spans="16:17" x14ac:dyDescent="0.25">
      <c r="P1404" t="str">
        <f>CONCATENATE(ROW(P1404)-2," - ",Components!B1399)</f>
        <v xml:space="preserve">1402 - </v>
      </c>
      <c r="Q1404" t="str">
        <f>CONCATENATE(Measures!B1352&amp;" - "&amp;Measures!D1352)</f>
        <v xml:space="preserve"> - </v>
      </c>
    </row>
    <row r="1405" spans="16:17" x14ac:dyDescent="0.25">
      <c r="P1405" t="str">
        <f>CONCATENATE(ROW(P1405)-2," - ",Components!B1400)</f>
        <v xml:space="preserve">1403 - </v>
      </c>
      <c r="Q1405" t="str">
        <f>CONCATENATE(Measures!B1353&amp;" - "&amp;Measures!D1353)</f>
        <v xml:space="preserve"> - </v>
      </c>
    </row>
    <row r="1406" spans="16:17" x14ac:dyDescent="0.25">
      <c r="P1406" t="str">
        <f>CONCATENATE(ROW(P1406)-2," - ",Components!B1401)</f>
        <v xml:space="preserve">1404 - </v>
      </c>
      <c r="Q1406" t="str">
        <f>CONCATENATE(Measures!B1354&amp;" - "&amp;Measures!D1354)</f>
        <v xml:space="preserve"> - </v>
      </c>
    </row>
    <row r="1407" spans="16:17" x14ac:dyDescent="0.25">
      <c r="P1407" t="str">
        <f>CONCATENATE(ROW(P1407)-2," - ",Components!B1402)</f>
        <v xml:space="preserve">1405 - </v>
      </c>
      <c r="Q1407" t="str">
        <f>CONCATENATE(Measures!B1355&amp;" - "&amp;Measures!D1355)</f>
        <v xml:space="preserve"> - </v>
      </c>
    </row>
    <row r="1408" spans="16:17" x14ac:dyDescent="0.25">
      <c r="P1408" t="str">
        <f>CONCATENATE(ROW(P1408)-2," - ",Components!B1403)</f>
        <v xml:space="preserve">1406 - </v>
      </c>
      <c r="Q1408" t="str">
        <f>CONCATENATE(Measures!B1356&amp;" - "&amp;Measures!D1356)</f>
        <v xml:space="preserve"> - </v>
      </c>
    </row>
    <row r="1409" spans="16:17" x14ac:dyDescent="0.25">
      <c r="P1409" t="str">
        <f>CONCATENATE(ROW(P1409)-2," - ",Components!B1404)</f>
        <v xml:space="preserve">1407 - </v>
      </c>
      <c r="Q1409" t="str">
        <f>CONCATENATE(Measures!B1357&amp;" - "&amp;Measures!D1357)</f>
        <v xml:space="preserve"> - </v>
      </c>
    </row>
    <row r="1410" spans="16:17" x14ac:dyDescent="0.25">
      <c r="P1410" t="str">
        <f>CONCATENATE(ROW(P1410)-2," - ",Components!B1405)</f>
        <v xml:space="preserve">1408 - </v>
      </c>
      <c r="Q1410" t="str">
        <f>CONCATENATE(Measures!B1358&amp;" - "&amp;Measures!D1358)</f>
        <v xml:space="preserve"> - </v>
      </c>
    </row>
    <row r="1411" spans="16:17" x14ac:dyDescent="0.25">
      <c r="P1411" t="str">
        <f>CONCATENATE(ROW(P1411)-2," - ",Components!B1406)</f>
        <v xml:space="preserve">1409 - </v>
      </c>
      <c r="Q1411" t="str">
        <f>CONCATENATE(Measures!B1359&amp;" - "&amp;Measures!D1359)</f>
        <v xml:space="preserve"> - </v>
      </c>
    </row>
    <row r="1412" spans="16:17" x14ac:dyDescent="0.25">
      <c r="P1412" t="str">
        <f>CONCATENATE(ROW(P1412)-2," - ",Components!B1407)</f>
        <v xml:space="preserve">1410 - </v>
      </c>
      <c r="Q1412" t="str">
        <f>CONCATENATE(Measures!B1360&amp;" - "&amp;Measures!D1360)</f>
        <v xml:space="preserve"> - </v>
      </c>
    </row>
    <row r="1413" spans="16:17" x14ac:dyDescent="0.25">
      <c r="P1413" t="str">
        <f>CONCATENATE(ROW(P1413)-2," - ",Components!B1408)</f>
        <v xml:space="preserve">1411 - </v>
      </c>
      <c r="Q1413" t="str">
        <f>CONCATENATE(Measures!B1361&amp;" - "&amp;Measures!D1361)</f>
        <v xml:space="preserve"> - </v>
      </c>
    </row>
    <row r="1414" spans="16:17" x14ac:dyDescent="0.25">
      <c r="P1414" t="str">
        <f>CONCATENATE(ROW(P1414)-2," - ",Components!B1409)</f>
        <v xml:space="preserve">1412 - </v>
      </c>
      <c r="Q1414" t="str">
        <f>CONCATENATE(Measures!B1362&amp;" - "&amp;Measures!D1362)</f>
        <v xml:space="preserve"> - </v>
      </c>
    </row>
    <row r="1415" spans="16:17" x14ac:dyDescent="0.25">
      <c r="P1415" t="str">
        <f>CONCATENATE(ROW(P1415)-2," - ",Components!B1410)</f>
        <v xml:space="preserve">1413 - </v>
      </c>
      <c r="Q1415" t="str">
        <f>CONCATENATE(Measures!B1363&amp;" - "&amp;Measures!D1363)</f>
        <v xml:space="preserve"> - </v>
      </c>
    </row>
    <row r="1416" spans="16:17" x14ac:dyDescent="0.25">
      <c r="P1416" t="str">
        <f>CONCATENATE(ROW(P1416)-2," - ",Components!B1411)</f>
        <v xml:space="preserve">1414 - </v>
      </c>
      <c r="Q1416" t="str">
        <f>CONCATENATE(Measures!B1364&amp;" - "&amp;Measures!D1364)</f>
        <v xml:space="preserve"> - </v>
      </c>
    </row>
    <row r="1417" spans="16:17" x14ac:dyDescent="0.25">
      <c r="P1417" t="str">
        <f>CONCATENATE(ROW(P1417)-2," - ",Components!B1412)</f>
        <v xml:space="preserve">1415 - </v>
      </c>
      <c r="Q1417" t="str">
        <f>CONCATENATE(Measures!B1365&amp;" - "&amp;Measures!D1365)</f>
        <v xml:space="preserve"> - </v>
      </c>
    </row>
    <row r="1418" spans="16:17" x14ac:dyDescent="0.25">
      <c r="P1418" t="str">
        <f>CONCATENATE(ROW(P1418)-2," - ",Components!B1413)</f>
        <v xml:space="preserve">1416 - </v>
      </c>
      <c r="Q1418" t="str">
        <f>CONCATENATE(Measures!B1366&amp;" - "&amp;Measures!D1366)</f>
        <v xml:space="preserve"> - </v>
      </c>
    </row>
    <row r="1419" spans="16:17" x14ac:dyDescent="0.25">
      <c r="P1419" t="str">
        <f>CONCATENATE(ROW(P1419)-2," - ",Components!B1414)</f>
        <v xml:space="preserve">1417 - </v>
      </c>
      <c r="Q1419" t="str">
        <f>CONCATENATE(Measures!B1367&amp;" - "&amp;Measures!D1367)</f>
        <v xml:space="preserve"> - </v>
      </c>
    </row>
    <row r="1420" spans="16:17" x14ac:dyDescent="0.25">
      <c r="P1420" t="str">
        <f>CONCATENATE(ROW(P1420)-2," - ",Components!B1415)</f>
        <v xml:space="preserve">1418 - </v>
      </c>
      <c r="Q1420" t="str">
        <f>CONCATENATE(Measures!B1368&amp;" - "&amp;Measures!D1368)</f>
        <v xml:space="preserve"> - </v>
      </c>
    </row>
    <row r="1421" spans="16:17" x14ac:dyDescent="0.25">
      <c r="P1421" t="str">
        <f>CONCATENATE(ROW(P1421)-2," - ",Components!B1416)</f>
        <v xml:space="preserve">1419 - </v>
      </c>
      <c r="Q1421" t="str">
        <f>CONCATENATE(Measures!B1369&amp;" - "&amp;Measures!D1369)</f>
        <v xml:space="preserve"> - </v>
      </c>
    </row>
    <row r="1422" spans="16:17" x14ac:dyDescent="0.25">
      <c r="P1422" t="str">
        <f>CONCATENATE(ROW(P1422)-2," - ",Components!B1417)</f>
        <v xml:space="preserve">1420 - </v>
      </c>
      <c r="Q1422" t="str">
        <f>CONCATENATE(Measures!B1370&amp;" - "&amp;Measures!D1370)</f>
        <v xml:space="preserve"> - </v>
      </c>
    </row>
    <row r="1423" spans="16:17" x14ac:dyDescent="0.25">
      <c r="P1423" t="str">
        <f>CONCATENATE(ROW(P1423)-2," - ",Components!B1418)</f>
        <v xml:space="preserve">1421 - </v>
      </c>
      <c r="Q1423" t="str">
        <f>CONCATENATE(Measures!B1371&amp;" - "&amp;Measures!D1371)</f>
        <v xml:space="preserve"> - </v>
      </c>
    </row>
    <row r="1424" spans="16:17" x14ac:dyDescent="0.25">
      <c r="P1424" t="str">
        <f>CONCATENATE(ROW(P1424)-2," - ",Components!B1419)</f>
        <v xml:space="preserve">1422 - </v>
      </c>
      <c r="Q1424" t="str">
        <f>CONCATENATE(Measures!B1372&amp;" - "&amp;Measures!D1372)</f>
        <v xml:space="preserve"> - </v>
      </c>
    </row>
    <row r="1425" spans="16:17" x14ac:dyDescent="0.25">
      <c r="P1425" t="str">
        <f>CONCATENATE(ROW(P1425)-2," - ",Components!B1420)</f>
        <v xml:space="preserve">1423 - </v>
      </c>
      <c r="Q1425" t="str">
        <f>CONCATENATE(Measures!B1373&amp;" - "&amp;Measures!D1373)</f>
        <v xml:space="preserve"> - </v>
      </c>
    </row>
    <row r="1426" spans="16:17" x14ac:dyDescent="0.25">
      <c r="P1426" t="str">
        <f>CONCATENATE(ROW(P1426)-2," - ",Components!B1421)</f>
        <v xml:space="preserve">1424 - </v>
      </c>
      <c r="Q1426" t="str">
        <f>CONCATENATE(Measures!B1374&amp;" - "&amp;Measures!D1374)</f>
        <v xml:space="preserve"> - </v>
      </c>
    </row>
    <row r="1427" spans="16:17" x14ac:dyDescent="0.25">
      <c r="P1427" t="str">
        <f>CONCATENATE(ROW(P1427)-2," - ",Components!B1422)</f>
        <v xml:space="preserve">1425 - </v>
      </c>
      <c r="Q1427" t="str">
        <f>CONCATENATE(Measures!B1375&amp;" - "&amp;Measures!D1375)</f>
        <v xml:space="preserve"> - </v>
      </c>
    </row>
    <row r="1428" spans="16:17" x14ac:dyDescent="0.25">
      <c r="P1428" t="str">
        <f>CONCATENATE(ROW(P1428)-2," - ",Components!B1423)</f>
        <v xml:space="preserve">1426 - </v>
      </c>
      <c r="Q1428" t="str">
        <f>CONCATENATE(Measures!B1376&amp;" - "&amp;Measures!D1376)</f>
        <v xml:space="preserve"> - </v>
      </c>
    </row>
    <row r="1429" spans="16:17" x14ac:dyDescent="0.25">
      <c r="P1429" t="str">
        <f>CONCATENATE(ROW(P1429)-2," - ",Components!B1424)</f>
        <v xml:space="preserve">1427 - </v>
      </c>
      <c r="Q1429" t="str">
        <f>CONCATENATE(Measures!B1377&amp;" - "&amp;Measures!D1377)</f>
        <v xml:space="preserve"> - </v>
      </c>
    </row>
    <row r="1430" spans="16:17" x14ac:dyDescent="0.25">
      <c r="P1430" t="str">
        <f>CONCATENATE(ROW(P1430)-2," - ",Components!B1425)</f>
        <v xml:space="preserve">1428 - </v>
      </c>
      <c r="Q1430" t="str">
        <f>CONCATENATE(Measures!B1378&amp;" - "&amp;Measures!D1378)</f>
        <v xml:space="preserve"> - </v>
      </c>
    </row>
    <row r="1431" spans="16:17" x14ac:dyDescent="0.25">
      <c r="P1431" t="str">
        <f>CONCATENATE(ROW(P1431)-2," - ",Components!B1426)</f>
        <v xml:space="preserve">1429 - </v>
      </c>
      <c r="Q1431" t="str">
        <f>CONCATENATE(Measures!B1379&amp;" - "&amp;Measures!D1379)</f>
        <v xml:space="preserve"> - </v>
      </c>
    </row>
    <row r="1432" spans="16:17" x14ac:dyDescent="0.25">
      <c r="P1432" t="str">
        <f>CONCATENATE(ROW(P1432)-2," - ",Components!B1427)</f>
        <v xml:space="preserve">1430 - </v>
      </c>
      <c r="Q1432" t="str">
        <f>CONCATENATE(Measures!B1380&amp;" - "&amp;Measures!D1380)</f>
        <v xml:space="preserve"> - </v>
      </c>
    </row>
    <row r="1433" spans="16:17" x14ac:dyDescent="0.25">
      <c r="P1433" t="str">
        <f>CONCATENATE(ROW(P1433)-2," - ",Components!B1428)</f>
        <v xml:space="preserve">1431 - </v>
      </c>
      <c r="Q1433" t="str">
        <f>CONCATENATE(Measures!B1381&amp;" - "&amp;Measures!D1381)</f>
        <v xml:space="preserve"> - </v>
      </c>
    </row>
    <row r="1434" spans="16:17" x14ac:dyDescent="0.25">
      <c r="P1434" t="str">
        <f>CONCATENATE(ROW(P1434)-2," - ",Components!B1429)</f>
        <v xml:space="preserve">1432 - </v>
      </c>
      <c r="Q1434" t="str">
        <f>CONCATENATE(Measures!B1382&amp;" - "&amp;Measures!D1382)</f>
        <v xml:space="preserve"> - </v>
      </c>
    </row>
    <row r="1435" spans="16:17" x14ac:dyDescent="0.25">
      <c r="P1435" t="str">
        <f>CONCATENATE(ROW(P1435)-2," - ",Components!B1430)</f>
        <v xml:space="preserve">1433 - </v>
      </c>
      <c r="Q1435" t="str">
        <f>CONCATENATE(Measures!B1383&amp;" - "&amp;Measures!D1383)</f>
        <v xml:space="preserve"> - </v>
      </c>
    </row>
    <row r="1436" spans="16:17" x14ac:dyDescent="0.25">
      <c r="P1436" t="str">
        <f>CONCATENATE(ROW(P1436)-2," - ",Components!B1431)</f>
        <v xml:space="preserve">1434 - </v>
      </c>
      <c r="Q1436" t="str">
        <f>CONCATENATE(Measures!B1384&amp;" - "&amp;Measures!D1384)</f>
        <v xml:space="preserve"> - </v>
      </c>
    </row>
    <row r="1437" spans="16:17" x14ac:dyDescent="0.25">
      <c r="P1437" t="str">
        <f>CONCATENATE(ROW(P1437)-2," - ",Components!B1432)</f>
        <v xml:space="preserve">1435 - </v>
      </c>
      <c r="Q1437" t="str">
        <f>CONCATENATE(Measures!B1385&amp;" - "&amp;Measures!D1385)</f>
        <v xml:space="preserve"> - </v>
      </c>
    </row>
    <row r="1438" spans="16:17" x14ac:dyDescent="0.25">
      <c r="P1438" t="str">
        <f>CONCATENATE(ROW(P1438)-2," - ",Components!B1433)</f>
        <v xml:space="preserve">1436 - </v>
      </c>
      <c r="Q1438" t="str">
        <f>CONCATENATE(Measures!B1386&amp;" - "&amp;Measures!D1386)</f>
        <v xml:space="preserve"> - </v>
      </c>
    </row>
    <row r="1439" spans="16:17" x14ac:dyDescent="0.25">
      <c r="P1439" t="str">
        <f>CONCATENATE(ROW(P1439)-2," - ",Components!B1434)</f>
        <v xml:space="preserve">1437 - </v>
      </c>
      <c r="Q1439" t="str">
        <f>CONCATENATE(Measures!B1387&amp;" - "&amp;Measures!D1387)</f>
        <v xml:space="preserve"> - </v>
      </c>
    </row>
    <row r="1440" spans="16:17" x14ac:dyDescent="0.25">
      <c r="P1440" t="str">
        <f>CONCATENATE(ROW(P1440)-2," - ",Components!B1435)</f>
        <v xml:space="preserve">1438 - </v>
      </c>
      <c r="Q1440" t="str">
        <f>CONCATENATE(Measures!B1388&amp;" - "&amp;Measures!D1388)</f>
        <v xml:space="preserve"> - </v>
      </c>
    </row>
    <row r="1441" spans="16:17" x14ac:dyDescent="0.25">
      <c r="P1441" t="str">
        <f>CONCATENATE(ROW(P1441)-2," - ",Components!B1436)</f>
        <v xml:space="preserve">1439 - </v>
      </c>
      <c r="Q1441" t="str">
        <f>CONCATENATE(Measures!B1389&amp;" - "&amp;Measures!D1389)</f>
        <v xml:space="preserve"> - </v>
      </c>
    </row>
    <row r="1442" spans="16:17" x14ac:dyDescent="0.25">
      <c r="P1442" t="str">
        <f>CONCATENATE(ROW(P1442)-2," - ",Components!B1437)</f>
        <v xml:space="preserve">1440 - </v>
      </c>
      <c r="Q1442" t="str">
        <f>CONCATENATE(Measures!B1390&amp;" - "&amp;Measures!D1390)</f>
        <v xml:space="preserve"> - </v>
      </c>
    </row>
    <row r="1443" spans="16:17" x14ac:dyDescent="0.25">
      <c r="P1443" t="str">
        <f>CONCATENATE(ROW(P1443)-2," - ",Components!B1438)</f>
        <v xml:space="preserve">1441 - </v>
      </c>
      <c r="Q1443" t="str">
        <f>CONCATENATE(Measures!B1391&amp;" - "&amp;Measures!D1391)</f>
        <v xml:space="preserve"> - </v>
      </c>
    </row>
    <row r="1444" spans="16:17" x14ac:dyDescent="0.25">
      <c r="P1444" t="str">
        <f>CONCATENATE(ROW(P1444)-2," - ",Components!B1439)</f>
        <v xml:space="preserve">1442 - </v>
      </c>
      <c r="Q1444" t="str">
        <f>CONCATENATE(Measures!B1392&amp;" - "&amp;Measures!D1392)</f>
        <v xml:space="preserve"> - </v>
      </c>
    </row>
    <row r="1445" spans="16:17" x14ac:dyDescent="0.25">
      <c r="P1445" t="str">
        <f>CONCATENATE(ROW(P1445)-2," - ",Components!B1440)</f>
        <v xml:space="preserve">1443 - </v>
      </c>
      <c r="Q1445" t="str">
        <f>CONCATENATE(Measures!B1393&amp;" - "&amp;Measures!D1393)</f>
        <v xml:space="preserve"> - </v>
      </c>
    </row>
    <row r="1446" spans="16:17" x14ac:dyDescent="0.25">
      <c r="P1446" t="str">
        <f>CONCATENATE(ROW(P1446)-2," - ",Components!B1441)</f>
        <v xml:space="preserve">1444 - </v>
      </c>
      <c r="Q1446" t="str">
        <f>CONCATENATE(Measures!B1394&amp;" - "&amp;Measures!D1394)</f>
        <v xml:space="preserve"> - </v>
      </c>
    </row>
    <row r="1447" spans="16:17" x14ac:dyDescent="0.25">
      <c r="P1447" t="str">
        <f>CONCATENATE(ROW(P1447)-2," - ",Components!B1442)</f>
        <v xml:space="preserve">1445 - </v>
      </c>
      <c r="Q1447" t="str">
        <f>CONCATENATE(Measures!B1395&amp;" - "&amp;Measures!D1395)</f>
        <v xml:space="preserve"> - </v>
      </c>
    </row>
    <row r="1448" spans="16:17" x14ac:dyDescent="0.25">
      <c r="P1448" t="str">
        <f>CONCATENATE(ROW(P1448)-2," - ",Components!B1443)</f>
        <v xml:space="preserve">1446 - </v>
      </c>
      <c r="Q1448" t="str">
        <f>CONCATENATE(Measures!B1396&amp;" - "&amp;Measures!D1396)</f>
        <v xml:space="preserve"> - </v>
      </c>
    </row>
    <row r="1449" spans="16:17" x14ac:dyDescent="0.25">
      <c r="P1449" t="str">
        <f>CONCATENATE(ROW(P1449)-2," - ",Components!B1444)</f>
        <v xml:space="preserve">1447 - </v>
      </c>
      <c r="Q1449" t="str">
        <f>CONCATENATE(Measures!B1397&amp;" - "&amp;Measures!D1397)</f>
        <v xml:space="preserve"> - </v>
      </c>
    </row>
    <row r="1450" spans="16:17" x14ac:dyDescent="0.25">
      <c r="P1450" t="str">
        <f>CONCATENATE(ROW(P1450)-2," - ",Components!B1445)</f>
        <v xml:space="preserve">1448 - </v>
      </c>
      <c r="Q1450" t="str">
        <f>CONCATENATE(Measures!B1398&amp;" - "&amp;Measures!D1398)</f>
        <v xml:space="preserve"> - </v>
      </c>
    </row>
    <row r="1451" spans="16:17" x14ac:dyDescent="0.25">
      <c r="P1451" t="str">
        <f>CONCATENATE(ROW(P1451)-2," - ",Components!B1446)</f>
        <v xml:space="preserve">1449 - </v>
      </c>
      <c r="Q1451" t="str">
        <f>CONCATENATE(Measures!B1399&amp;" - "&amp;Measures!D1399)</f>
        <v xml:space="preserve"> - </v>
      </c>
    </row>
    <row r="1452" spans="16:17" x14ac:dyDescent="0.25">
      <c r="P1452" t="str">
        <f>CONCATENATE(ROW(P1452)-2," - ",Components!B1447)</f>
        <v xml:space="preserve">1450 - </v>
      </c>
      <c r="Q1452" t="str">
        <f>CONCATENATE(Measures!B1400&amp;" - "&amp;Measures!D1400)</f>
        <v xml:space="preserve"> - </v>
      </c>
    </row>
    <row r="1453" spans="16:17" x14ac:dyDescent="0.25">
      <c r="P1453" t="str">
        <f>CONCATENATE(ROW(P1453)-2," - ",Components!B1448)</f>
        <v xml:space="preserve">1451 - </v>
      </c>
      <c r="Q1453" t="str">
        <f>CONCATENATE(Measures!B1401&amp;" - "&amp;Measures!D1401)</f>
        <v xml:space="preserve"> - </v>
      </c>
    </row>
    <row r="1454" spans="16:17" x14ac:dyDescent="0.25">
      <c r="P1454" t="str">
        <f>CONCATENATE(ROW(P1454)-2," - ",Components!B1449)</f>
        <v xml:space="preserve">1452 - </v>
      </c>
      <c r="Q1454" t="str">
        <f>CONCATENATE(Measures!B1402&amp;" - "&amp;Measures!D1402)</f>
        <v xml:space="preserve"> - </v>
      </c>
    </row>
    <row r="1455" spans="16:17" x14ac:dyDescent="0.25">
      <c r="P1455" t="str">
        <f>CONCATENATE(ROW(P1455)-2," - ",Components!B1450)</f>
        <v xml:space="preserve">1453 - </v>
      </c>
      <c r="Q1455" t="str">
        <f>CONCATENATE(Measures!B1403&amp;" - "&amp;Measures!D1403)</f>
        <v xml:space="preserve"> - </v>
      </c>
    </row>
    <row r="1456" spans="16:17" x14ac:dyDescent="0.25">
      <c r="P1456" t="str">
        <f>CONCATENATE(ROW(P1456)-2," - ",Components!B1451)</f>
        <v xml:space="preserve">1454 - </v>
      </c>
      <c r="Q1456" t="str">
        <f>CONCATENATE(Measures!B1404&amp;" - "&amp;Measures!D1404)</f>
        <v xml:space="preserve"> - </v>
      </c>
    </row>
    <row r="1457" spans="16:17" x14ac:dyDescent="0.25">
      <c r="P1457" t="str">
        <f>CONCATENATE(ROW(P1457)-2," - ",Components!B1452)</f>
        <v xml:space="preserve">1455 - </v>
      </c>
      <c r="Q1457" t="str">
        <f>CONCATENATE(Measures!B1405&amp;" - "&amp;Measures!D1405)</f>
        <v xml:space="preserve"> - </v>
      </c>
    </row>
    <row r="1458" spans="16:17" x14ac:dyDescent="0.25">
      <c r="P1458" t="str">
        <f>CONCATENATE(ROW(P1458)-2," - ",Components!B1453)</f>
        <v xml:space="preserve">1456 - </v>
      </c>
      <c r="Q1458" t="str">
        <f>CONCATENATE(Measures!B1406&amp;" - "&amp;Measures!D1406)</f>
        <v xml:space="preserve"> - </v>
      </c>
    </row>
    <row r="1459" spans="16:17" x14ac:dyDescent="0.25">
      <c r="P1459" t="str">
        <f>CONCATENATE(ROW(P1459)-2," - ",Components!B1454)</f>
        <v xml:space="preserve">1457 - </v>
      </c>
      <c r="Q1459" t="str">
        <f>CONCATENATE(Measures!B1407&amp;" - "&amp;Measures!D1407)</f>
        <v xml:space="preserve"> - </v>
      </c>
    </row>
    <row r="1460" spans="16:17" x14ac:dyDescent="0.25">
      <c r="P1460" t="str">
        <f>CONCATENATE(ROW(P1460)-2," - ",Components!B1455)</f>
        <v xml:space="preserve">1458 - </v>
      </c>
      <c r="Q1460" t="str">
        <f>CONCATENATE(Measures!B1408&amp;" - "&amp;Measures!D1408)</f>
        <v xml:space="preserve"> - </v>
      </c>
    </row>
    <row r="1461" spans="16:17" x14ac:dyDescent="0.25">
      <c r="P1461" t="str">
        <f>CONCATENATE(ROW(P1461)-2," - ",Components!B1456)</f>
        <v xml:space="preserve">1459 - </v>
      </c>
      <c r="Q1461" t="str">
        <f>CONCATENATE(Measures!B1409&amp;" - "&amp;Measures!D1409)</f>
        <v xml:space="preserve"> - </v>
      </c>
    </row>
    <row r="1462" spans="16:17" x14ac:dyDescent="0.25">
      <c r="P1462" t="str">
        <f>CONCATENATE(ROW(P1462)-2," - ",Components!B1457)</f>
        <v xml:space="preserve">1460 - </v>
      </c>
      <c r="Q1462" t="str">
        <f>CONCATENATE(Measures!B1410&amp;" - "&amp;Measures!D1410)</f>
        <v xml:space="preserve"> - </v>
      </c>
    </row>
    <row r="1463" spans="16:17" x14ac:dyDescent="0.25">
      <c r="P1463" t="str">
        <f>CONCATENATE(ROW(P1463)-2," - ",Components!B1458)</f>
        <v xml:space="preserve">1461 - </v>
      </c>
      <c r="Q1463" t="str">
        <f>CONCATENATE(Measures!B1411&amp;" - "&amp;Measures!D1411)</f>
        <v xml:space="preserve"> - </v>
      </c>
    </row>
    <row r="1464" spans="16:17" x14ac:dyDescent="0.25">
      <c r="P1464" t="str">
        <f>CONCATENATE(ROW(P1464)-2," - ",Components!B1459)</f>
        <v xml:space="preserve">1462 - </v>
      </c>
      <c r="Q1464" t="str">
        <f>CONCATENATE(Measures!B1412&amp;" - "&amp;Measures!D1412)</f>
        <v xml:space="preserve"> - </v>
      </c>
    </row>
    <row r="1465" spans="16:17" x14ac:dyDescent="0.25">
      <c r="P1465" t="str">
        <f>CONCATENATE(ROW(P1465)-2," - ",Components!B1460)</f>
        <v xml:space="preserve">1463 - </v>
      </c>
      <c r="Q1465" t="str">
        <f>CONCATENATE(Measures!B1413&amp;" - "&amp;Measures!D1413)</f>
        <v xml:space="preserve"> - </v>
      </c>
    </row>
    <row r="1466" spans="16:17" x14ac:dyDescent="0.25">
      <c r="P1466" t="str">
        <f>CONCATENATE(ROW(P1466)-2," - ",Components!B1461)</f>
        <v xml:space="preserve">1464 - </v>
      </c>
      <c r="Q1466" t="str">
        <f>CONCATENATE(Measures!B1414&amp;" - "&amp;Measures!D1414)</f>
        <v xml:space="preserve"> - </v>
      </c>
    </row>
    <row r="1467" spans="16:17" x14ac:dyDescent="0.25">
      <c r="P1467" t="str">
        <f>CONCATENATE(ROW(P1467)-2," - ",Components!B1462)</f>
        <v xml:space="preserve">1465 - </v>
      </c>
      <c r="Q1467" t="str">
        <f>CONCATENATE(Measures!B1415&amp;" - "&amp;Measures!D1415)</f>
        <v xml:space="preserve"> - </v>
      </c>
    </row>
    <row r="1468" spans="16:17" x14ac:dyDescent="0.25">
      <c r="P1468" t="str">
        <f>CONCATENATE(ROW(P1468)-2," - ",Components!B1463)</f>
        <v xml:space="preserve">1466 - </v>
      </c>
      <c r="Q1468" t="str">
        <f>CONCATENATE(Measures!B1416&amp;" - "&amp;Measures!D1416)</f>
        <v xml:space="preserve"> - </v>
      </c>
    </row>
    <row r="1469" spans="16:17" x14ac:dyDescent="0.25">
      <c r="P1469" t="str">
        <f>CONCATENATE(ROW(P1469)-2," - ",Components!B1464)</f>
        <v xml:space="preserve">1467 - </v>
      </c>
      <c r="Q1469" t="str">
        <f>CONCATENATE(Measures!B1417&amp;" - "&amp;Measures!D1417)</f>
        <v xml:space="preserve"> - </v>
      </c>
    </row>
    <row r="1470" spans="16:17" x14ac:dyDescent="0.25">
      <c r="P1470" t="str">
        <f>CONCATENATE(ROW(P1470)-2," - ",Components!B1465)</f>
        <v xml:space="preserve">1468 - </v>
      </c>
      <c r="Q1470" t="str">
        <f>CONCATENATE(Measures!B1418&amp;" - "&amp;Measures!D1418)</f>
        <v xml:space="preserve"> - </v>
      </c>
    </row>
    <row r="1471" spans="16:17" x14ac:dyDescent="0.25">
      <c r="P1471" t="str">
        <f>CONCATENATE(ROW(P1471)-2," - ",Components!B1466)</f>
        <v xml:space="preserve">1469 - </v>
      </c>
      <c r="Q1471" t="str">
        <f>CONCATENATE(Measures!B1419&amp;" - "&amp;Measures!D1419)</f>
        <v xml:space="preserve"> - </v>
      </c>
    </row>
    <row r="1472" spans="16:17" x14ac:dyDescent="0.25">
      <c r="P1472" t="str">
        <f>CONCATENATE(ROW(P1472)-2," - ",Components!B1467)</f>
        <v xml:space="preserve">1470 - </v>
      </c>
      <c r="Q1472" t="str">
        <f>CONCATENATE(Measures!B1420&amp;" - "&amp;Measures!D1420)</f>
        <v xml:space="preserve"> - </v>
      </c>
    </row>
    <row r="1473" spans="16:17" x14ac:dyDescent="0.25">
      <c r="P1473" t="str">
        <f>CONCATENATE(ROW(P1473)-2," - ",Components!B1468)</f>
        <v xml:space="preserve">1471 - </v>
      </c>
      <c r="Q1473" t="str">
        <f>CONCATENATE(Measures!B1421&amp;" - "&amp;Measures!D1421)</f>
        <v xml:space="preserve"> - </v>
      </c>
    </row>
    <row r="1474" spans="16:17" x14ac:dyDescent="0.25">
      <c r="P1474" t="str">
        <f>CONCATENATE(ROW(P1474)-2," - ",Components!B1469)</f>
        <v xml:space="preserve">1472 - </v>
      </c>
      <c r="Q1474" t="str">
        <f>CONCATENATE(Measures!B1422&amp;" - "&amp;Measures!D1422)</f>
        <v xml:space="preserve"> - </v>
      </c>
    </row>
    <row r="1475" spans="16:17" x14ac:dyDescent="0.25">
      <c r="P1475" t="str">
        <f>CONCATENATE(ROW(P1475)-2," - ",Components!B1470)</f>
        <v xml:space="preserve">1473 - </v>
      </c>
      <c r="Q1475" t="str">
        <f>CONCATENATE(Measures!B1423&amp;" - "&amp;Measures!D1423)</f>
        <v xml:space="preserve"> - </v>
      </c>
    </row>
    <row r="1476" spans="16:17" x14ac:dyDescent="0.25">
      <c r="P1476" t="str">
        <f>CONCATENATE(ROW(P1476)-2," - ",Components!B1471)</f>
        <v xml:space="preserve">1474 - </v>
      </c>
      <c r="Q1476" t="str">
        <f>CONCATENATE(Measures!B1424&amp;" - "&amp;Measures!D1424)</f>
        <v xml:space="preserve"> - </v>
      </c>
    </row>
    <row r="1477" spans="16:17" x14ac:dyDescent="0.25">
      <c r="P1477" t="str">
        <f>CONCATENATE(ROW(P1477)-2," - ",Components!B1472)</f>
        <v xml:space="preserve">1475 - </v>
      </c>
      <c r="Q1477" t="str">
        <f>CONCATENATE(Measures!B1425&amp;" - "&amp;Measures!D1425)</f>
        <v xml:space="preserve"> - </v>
      </c>
    </row>
    <row r="1478" spans="16:17" x14ac:dyDescent="0.25">
      <c r="P1478" t="str">
        <f>CONCATENATE(ROW(P1478)-2," - ",Components!B1473)</f>
        <v xml:space="preserve">1476 - </v>
      </c>
      <c r="Q1478" t="str">
        <f>CONCATENATE(Measures!B1426&amp;" - "&amp;Measures!D1426)</f>
        <v xml:space="preserve"> - </v>
      </c>
    </row>
    <row r="1479" spans="16:17" x14ac:dyDescent="0.25">
      <c r="P1479" t="str">
        <f>CONCATENATE(ROW(P1479)-2," - ",Components!B1474)</f>
        <v xml:space="preserve">1477 - </v>
      </c>
      <c r="Q1479" t="str">
        <f>CONCATENATE(Measures!B1427&amp;" - "&amp;Measures!D1427)</f>
        <v xml:space="preserve"> - </v>
      </c>
    </row>
    <row r="1480" spans="16:17" x14ac:dyDescent="0.25">
      <c r="P1480" t="str">
        <f>CONCATENATE(ROW(P1480)-2," - ",Components!B1475)</f>
        <v xml:space="preserve">1478 - </v>
      </c>
      <c r="Q1480" t="str">
        <f>CONCATENATE(Measures!B1428&amp;" - "&amp;Measures!D1428)</f>
        <v xml:space="preserve"> - </v>
      </c>
    </row>
    <row r="1481" spans="16:17" x14ac:dyDescent="0.25">
      <c r="P1481" t="str">
        <f>CONCATENATE(ROW(P1481)-2," - ",Components!B1476)</f>
        <v xml:space="preserve">1479 - </v>
      </c>
      <c r="Q1481" t="str">
        <f>CONCATENATE(Measures!B1429&amp;" - "&amp;Measures!D1429)</f>
        <v xml:space="preserve"> - </v>
      </c>
    </row>
    <row r="1482" spans="16:17" x14ac:dyDescent="0.25">
      <c r="P1482" t="str">
        <f>CONCATENATE(ROW(P1482)-2," - ",Components!B1477)</f>
        <v xml:space="preserve">1480 - </v>
      </c>
      <c r="Q1482" t="str">
        <f>CONCATENATE(Measures!B1430&amp;" - "&amp;Measures!D1430)</f>
        <v xml:space="preserve"> - </v>
      </c>
    </row>
    <row r="1483" spans="16:17" x14ac:dyDescent="0.25">
      <c r="P1483" t="str">
        <f>CONCATENATE(ROW(P1483)-2," - ",Components!B1478)</f>
        <v xml:space="preserve">1481 - </v>
      </c>
      <c r="Q1483" t="str">
        <f>CONCATENATE(Measures!B1431&amp;" - "&amp;Measures!D1431)</f>
        <v xml:space="preserve"> - </v>
      </c>
    </row>
    <row r="1484" spans="16:17" x14ac:dyDescent="0.25">
      <c r="P1484" t="str">
        <f>CONCATENATE(ROW(P1484)-2," - ",Components!B1479)</f>
        <v xml:space="preserve">1482 - </v>
      </c>
      <c r="Q1484" t="str">
        <f>CONCATENATE(Measures!B1432&amp;" - "&amp;Measures!D1432)</f>
        <v xml:space="preserve"> - </v>
      </c>
    </row>
    <row r="1485" spans="16:17" x14ac:dyDescent="0.25">
      <c r="P1485" t="str">
        <f>CONCATENATE(ROW(P1485)-2," - ",Components!B1480)</f>
        <v xml:space="preserve">1483 - </v>
      </c>
      <c r="Q1485" t="str">
        <f>CONCATENATE(Measures!B1433&amp;" - "&amp;Measures!D1433)</f>
        <v xml:space="preserve"> - </v>
      </c>
    </row>
    <row r="1486" spans="16:17" x14ac:dyDescent="0.25">
      <c r="P1486" t="str">
        <f>CONCATENATE(ROW(P1486)-2," - ",Components!B1481)</f>
        <v xml:space="preserve">1484 - </v>
      </c>
      <c r="Q1486" t="str">
        <f>CONCATENATE(Measures!B1434&amp;" - "&amp;Measures!D1434)</f>
        <v xml:space="preserve"> - </v>
      </c>
    </row>
    <row r="1487" spans="16:17" x14ac:dyDescent="0.25">
      <c r="P1487" t="str">
        <f>CONCATENATE(ROW(P1487)-2," - ",Components!B1482)</f>
        <v xml:space="preserve">1485 - </v>
      </c>
      <c r="Q1487" t="str">
        <f>CONCATENATE(Measures!B1435&amp;" - "&amp;Measures!D1435)</f>
        <v xml:space="preserve"> - </v>
      </c>
    </row>
    <row r="1488" spans="16:17" x14ac:dyDescent="0.25">
      <c r="P1488" t="str">
        <f>CONCATENATE(ROW(P1488)-2," - ",Components!B1483)</f>
        <v xml:space="preserve">1486 - </v>
      </c>
      <c r="Q1488" t="str">
        <f>CONCATENATE(Measures!B1436&amp;" - "&amp;Measures!D1436)</f>
        <v xml:space="preserve"> - </v>
      </c>
    </row>
    <row r="1489" spans="16:17" x14ac:dyDescent="0.25">
      <c r="P1489" t="str">
        <f>CONCATENATE(ROW(P1489)-2," - ",Components!B1484)</f>
        <v xml:space="preserve">1487 - </v>
      </c>
      <c r="Q1489" t="str">
        <f>CONCATENATE(Measures!B1437&amp;" - "&amp;Measures!D1437)</f>
        <v xml:space="preserve"> - </v>
      </c>
    </row>
    <row r="1490" spans="16:17" x14ac:dyDescent="0.25">
      <c r="P1490" t="str">
        <f>CONCATENATE(ROW(P1490)-2," - ",Components!B1485)</f>
        <v xml:space="preserve">1488 - </v>
      </c>
      <c r="Q1490" t="str">
        <f>CONCATENATE(Measures!B1438&amp;" - "&amp;Measures!D1438)</f>
        <v xml:space="preserve"> - </v>
      </c>
    </row>
    <row r="1491" spans="16:17" x14ac:dyDescent="0.25">
      <c r="P1491" t="str">
        <f>CONCATENATE(ROW(P1491)-2," - ",Components!B1486)</f>
        <v xml:space="preserve">1489 - </v>
      </c>
      <c r="Q1491" t="str">
        <f>CONCATENATE(Measures!B1439&amp;" - "&amp;Measures!D1439)</f>
        <v xml:space="preserve"> - </v>
      </c>
    </row>
    <row r="1492" spans="16:17" x14ac:dyDescent="0.25">
      <c r="P1492" t="str">
        <f>CONCATENATE(ROW(P1492)-2," - ",Components!B1487)</f>
        <v xml:space="preserve">1490 - </v>
      </c>
      <c r="Q1492" t="str">
        <f>CONCATENATE(Measures!B1440&amp;" - "&amp;Measures!D1440)</f>
        <v xml:space="preserve"> - </v>
      </c>
    </row>
    <row r="1493" spans="16:17" x14ac:dyDescent="0.25">
      <c r="P1493" t="str">
        <f>CONCATENATE(ROW(P1493)-2," - ",Components!B1488)</f>
        <v xml:space="preserve">1491 - </v>
      </c>
      <c r="Q1493" t="str">
        <f>CONCATENATE(Measures!B1441&amp;" - "&amp;Measures!D1441)</f>
        <v xml:space="preserve"> - </v>
      </c>
    </row>
    <row r="1494" spans="16:17" x14ac:dyDescent="0.25">
      <c r="P1494" t="str">
        <f>CONCATENATE(ROW(P1494)-2," - ",Components!B1489)</f>
        <v xml:space="preserve">1492 - </v>
      </c>
      <c r="Q1494" t="str">
        <f>CONCATENATE(Measures!B1442&amp;" - "&amp;Measures!D1442)</f>
        <v xml:space="preserve"> - </v>
      </c>
    </row>
    <row r="1495" spans="16:17" x14ac:dyDescent="0.25">
      <c r="P1495" t="str">
        <f>CONCATENATE(ROW(P1495)-2," - ",Components!B1490)</f>
        <v xml:space="preserve">1493 - </v>
      </c>
      <c r="Q1495" t="str">
        <f>CONCATENATE(Measures!B1443&amp;" - "&amp;Measures!D1443)</f>
        <v xml:space="preserve"> - </v>
      </c>
    </row>
    <row r="1496" spans="16:17" x14ac:dyDescent="0.25">
      <c r="P1496" t="str">
        <f>CONCATENATE(ROW(P1496)-2," - ",Components!B1491)</f>
        <v xml:space="preserve">1494 - </v>
      </c>
      <c r="Q1496" t="str">
        <f>CONCATENATE(Measures!B1444&amp;" - "&amp;Measures!D1444)</f>
        <v xml:space="preserve"> - </v>
      </c>
    </row>
    <row r="1497" spans="16:17" x14ac:dyDescent="0.25">
      <c r="P1497" t="str">
        <f>CONCATENATE(ROW(P1497)-2," - ",Components!B1492)</f>
        <v xml:space="preserve">1495 - </v>
      </c>
      <c r="Q1497" t="str">
        <f>CONCATENATE(Measures!B1445&amp;" - "&amp;Measures!D1445)</f>
        <v xml:space="preserve"> - </v>
      </c>
    </row>
    <row r="1498" spans="16:17" x14ac:dyDescent="0.25">
      <c r="P1498" t="str">
        <f>CONCATENATE(ROW(P1498)-2," - ",Components!B1493)</f>
        <v xml:space="preserve">1496 - </v>
      </c>
      <c r="Q1498" t="str">
        <f>CONCATENATE(Measures!B1446&amp;" - "&amp;Measures!D1446)</f>
        <v xml:space="preserve"> - </v>
      </c>
    </row>
    <row r="1499" spans="16:17" x14ac:dyDescent="0.25">
      <c r="P1499" t="str">
        <f>CONCATENATE(ROW(P1499)-2," - ",Components!B1494)</f>
        <v xml:space="preserve">1497 - </v>
      </c>
      <c r="Q1499" t="str">
        <f>CONCATENATE(Measures!B1447&amp;" - "&amp;Measures!D1447)</f>
        <v xml:space="preserve"> - </v>
      </c>
    </row>
    <row r="1500" spans="16:17" x14ac:dyDescent="0.25">
      <c r="P1500" t="str">
        <f>CONCATENATE(ROW(P1500)-2," - ",Components!B1495)</f>
        <v xml:space="preserve">1498 - </v>
      </c>
      <c r="Q1500" t="str">
        <f>CONCATENATE(Measures!B1448&amp;" - "&amp;Measures!D1448)</f>
        <v xml:space="preserve"> - </v>
      </c>
    </row>
    <row r="1501" spans="16:17" x14ac:dyDescent="0.25">
      <c r="P1501" t="str">
        <f>CONCATENATE(ROW(P1501)-2," - ",Components!B1496)</f>
        <v xml:space="preserve">1499 - </v>
      </c>
      <c r="Q1501" t="str">
        <f>CONCATENATE(Measures!B1449&amp;" - "&amp;Measures!D1449)</f>
        <v xml:space="preserve"> - </v>
      </c>
    </row>
    <row r="1502" spans="16:17" x14ac:dyDescent="0.25">
      <c r="P1502" t="str">
        <f>CONCATENATE(ROW(P1502)-2," - ",Components!B1497)</f>
        <v xml:space="preserve">1500 - </v>
      </c>
      <c r="Q1502" t="str">
        <f>CONCATENATE(Measures!B1450&amp;" - "&amp;Measures!D1450)</f>
        <v xml:space="preserve"> - </v>
      </c>
    </row>
    <row r="1503" spans="16:17" x14ac:dyDescent="0.25">
      <c r="P1503" t="str">
        <f>CONCATENATE(ROW(P1503)-2," - ",Components!B1498)</f>
        <v xml:space="preserve">1501 - </v>
      </c>
      <c r="Q1503" t="str">
        <f>CONCATENATE(Measures!B1451&amp;" - "&amp;Measures!D1451)</f>
        <v xml:space="preserve"> - </v>
      </c>
    </row>
    <row r="1504" spans="16:17" x14ac:dyDescent="0.25">
      <c r="P1504" t="str">
        <f>CONCATENATE(ROW(P1504)-2," - ",Components!B1499)</f>
        <v xml:space="preserve">1502 - </v>
      </c>
      <c r="Q1504" t="str">
        <f>CONCATENATE(Measures!B1452&amp;" - "&amp;Measures!D1452)</f>
        <v xml:space="preserve"> - </v>
      </c>
    </row>
    <row r="1505" spans="16:17" x14ac:dyDescent="0.25">
      <c r="P1505" t="str">
        <f>CONCATENATE(ROW(P1505)-2," - ",Components!B1500)</f>
        <v xml:space="preserve">1503 - </v>
      </c>
      <c r="Q1505" t="str">
        <f>CONCATENATE(Measures!B1453&amp;" - "&amp;Measures!D1453)</f>
        <v xml:space="preserve"> - </v>
      </c>
    </row>
    <row r="1506" spans="16:17" x14ac:dyDescent="0.25">
      <c r="P1506" t="str">
        <f>CONCATENATE(ROW(P1506)-2," - ",Components!B1501)</f>
        <v xml:space="preserve">1504 - </v>
      </c>
      <c r="Q1506" t="str">
        <f>CONCATENATE(Measures!B1454&amp;" - "&amp;Measures!D1454)</f>
        <v xml:space="preserve"> - </v>
      </c>
    </row>
    <row r="1507" spans="16:17" x14ac:dyDescent="0.25">
      <c r="P1507" t="str">
        <f>CONCATENATE(ROW(P1507)-2," - ",Components!B1502)</f>
        <v xml:space="preserve">1505 - </v>
      </c>
      <c r="Q1507" t="str">
        <f>CONCATENATE(Measures!B1455&amp;" - "&amp;Measures!D1455)</f>
        <v xml:space="preserve"> - </v>
      </c>
    </row>
    <row r="1508" spans="16:17" x14ac:dyDescent="0.25">
      <c r="P1508" t="str">
        <f>CONCATENATE(ROW(P1508)-2," - ",Components!B1503)</f>
        <v xml:space="preserve">1506 - </v>
      </c>
      <c r="Q1508" t="str">
        <f>CONCATENATE(Measures!B1456&amp;" - "&amp;Measures!D1456)</f>
        <v xml:space="preserve"> - </v>
      </c>
    </row>
    <row r="1509" spans="16:17" x14ac:dyDescent="0.25">
      <c r="P1509" t="str">
        <f>CONCATENATE(ROW(P1509)-2," - ",Components!B1504)</f>
        <v xml:space="preserve">1507 - </v>
      </c>
      <c r="Q1509" t="str">
        <f>CONCATENATE(Measures!B1457&amp;" - "&amp;Measures!D1457)</f>
        <v xml:space="preserve"> - </v>
      </c>
    </row>
    <row r="1510" spans="16:17" x14ac:dyDescent="0.25">
      <c r="P1510" t="str">
        <f>CONCATENATE(ROW(P1510)-2," - ",Components!B1505)</f>
        <v xml:space="preserve">1508 - </v>
      </c>
      <c r="Q1510" t="str">
        <f>CONCATENATE(Measures!B1458&amp;" - "&amp;Measures!D1458)</f>
        <v xml:space="preserve"> - </v>
      </c>
    </row>
    <row r="1511" spans="16:17" x14ac:dyDescent="0.25">
      <c r="P1511" t="str">
        <f>CONCATENATE(ROW(P1511)-2," - ",Components!B1506)</f>
        <v xml:space="preserve">1509 - </v>
      </c>
      <c r="Q1511" t="str">
        <f>CONCATENATE(Measures!B1459&amp;" - "&amp;Measures!D1459)</f>
        <v xml:space="preserve"> - </v>
      </c>
    </row>
    <row r="1512" spans="16:17" x14ac:dyDescent="0.25">
      <c r="P1512" t="str">
        <f>CONCATENATE(ROW(P1512)-2," - ",Components!B1507)</f>
        <v xml:space="preserve">1510 - </v>
      </c>
      <c r="Q1512" t="str">
        <f>CONCATENATE(Measures!B1460&amp;" - "&amp;Measures!D1460)</f>
        <v xml:space="preserve"> - </v>
      </c>
    </row>
    <row r="1513" spans="16:17" x14ac:dyDescent="0.25">
      <c r="P1513" t="str">
        <f>CONCATENATE(ROW(P1513)-2," - ",Components!B1508)</f>
        <v xml:space="preserve">1511 - </v>
      </c>
      <c r="Q1513" t="str">
        <f>CONCATENATE(Measures!B1461&amp;" - "&amp;Measures!D1461)</f>
        <v xml:space="preserve"> - </v>
      </c>
    </row>
    <row r="1514" spans="16:17" x14ac:dyDescent="0.25">
      <c r="P1514" t="str">
        <f>CONCATENATE(ROW(P1514)-2," - ",Components!B1509)</f>
        <v xml:space="preserve">1512 - </v>
      </c>
      <c r="Q1514" t="str">
        <f>CONCATENATE(Measures!B1462&amp;" - "&amp;Measures!D1462)</f>
        <v xml:space="preserve"> - </v>
      </c>
    </row>
    <row r="1515" spans="16:17" x14ac:dyDescent="0.25">
      <c r="P1515" t="str">
        <f>CONCATENATE(ROW(P1515)-2," - ",Components!B1510)</f>
        <v xml:space="preserve">1513 - </v>
      </c>
      <c r="Q1515" t="str">
        <f>CONCATENATE(Measures!B1463&amp;" - "&amp;Measures!D1463)</f>
        <v xml:space="preserve"> - </v>
      </c>
    </row>
    <row r="1516" spans="16:17" x14ac:dyDescent="0.25">
      <c r="P1516" t="str">
        <f>CONCATENATE(ROW(P1516)-2," - ",Components!B1511)</f>
        <v xml:space="preserve">1514 - </v>
      </c>
      <c r="Q1516" t="str">
        <f>CONCATENATE(Measures!B1464&amp;" - "&amp;Measures!D1464)</f>
        <v xml:space="preserve"> - </v>
      </c>
    </row>
    <row r="1517" spans="16:17" x14ac:dyDescent="0.25">
      <c r="P1517" t="str">
        <f>CONCATENATE(ROW(P1517)-2," - ",Components!B1512)</f>
        <v xml:space="preserve">1515 - </v>
      </c>
      <c r="Q1517" t="str">
        <f>CONCATENATE(Measures!B1465&amp;" - "&amp;Measures!D1465)</f>
        <v xml:space="preserve"> - </v>
      </c>
    </row>
    <row r="1518" spans="16:17" x14ac:dyDescent="0.25">
      <c r="P1518" t="str">
        <f>CONCATENATE(ROW(P1518)-2," - ",Components!B1513)</f>
        <v xml:space="preserve">1516 - </v>
      </c>
      <c r="Q1518" t="str">
        <f>CONCATENATE(Measures!B1466&amp;" - "&amp;Measures!D1466)</f>
        <v xml:space="preserve"> - </v>
      </c>
    </row>
    <row r="1519" spans="16:17" x14ac:dyDescent="0.25">
      <c r="P1519" t="str">
        <f>CONCATENATE(ROW(P1519)-2," - ",Components!B1514)</f>
        <v xml:space="preserve">1517 - </v>
      </c>
      <c r="Q1519" t="str">
        <f>CONCATENATE(Measures!B1467&amp;" - "&amp;Measures!D1467)</f>
        <v xml:space="preserve"> - </v>
      </c>
    </row>
    <row r="1520" spans="16:17" x14ac:dyDescent="0.25">
      <c r="P1520" t="str">
        <f>CONCATENATE(ROW(P1520)-2," - ",Components!B1515)</f>
        <v xml:space="preserve">1518 - </v>
      </c>
      <c r="Q1520" t="str">
        <f>CONCATENATE(Measures!B1468&amp;" - "&amp;Measures!D1468)</f>
        <v xml:space="preserve"> - </v>
      </c>
    </row>
    <row r="1521" spans="16:17" x14ac:dyDescent="0.25">
      <c r="P1521" t="str">
        <f>CONCATENATE(ROW(P1521)-2," - ",Components!B1516)</f>
        <v xml:space="preserve">1519 - </v>
      </c>
      <c r="Q1521" t="str">
        <f>CONCATENATE(Measures!B1469&amp;" - "&amp;Measures!D1469)</f>
        <v xml:space="preserve"> - </v>
      </c>
    </row>
    <row r="1522" spans="16:17" x14ac:dyDescent="0.25">
      <c r="P1522" t="str">
        <f>CONCATENATE(ROW(P1522)-2," - ",Components!B1517)</f>
        <v xml:space="preserve">1520 - </v>
      </c>
      <c r="Q1522" t="str">
        <f>CONCATENATE(Measures!B1470&amp;" - "&amp;Measures!D1470)</f>
        <v xml:space="preserve"> - </v>
      </c>
    </row>
    <row r="1523" spans="16:17" x14ac:dyDescent="0.25">
      <c r="P1523" t="str">
        <f>CONCATENATE(ROW(P1523)-2," - ",Components!B1518)</f>
        <v xml:space="preserve">1521 - </v>
      </c>
      <c r="Q1523" t="str">
        <f>CONCATENATE(Measures!B1471&amp;" - "&amp;Measures!D1471)</f>
        <v xml:space="preserve"> - </v>
      </c>
    </row>
    <row r="1524" spans="16:17" x14ac:dyDescent="0.25">
      <c r="P1524" t="str">
        <f>CONCATENATE(ROW(P1524)-2," - ",Components!B1519)</f>
        <v xml:space="preserve">1522 - </v>
      </c>
      <c r="Q1524" t="str">
        <f>CONCATENATE(Measures!B1472&amp;" - "&amp;Measures!D1472)</f>
        <v xml:space="preserve"> - </v>
      </c>
    </row>
    <row r="1525" spans="16:17" x14ac:dyDescent="0.25">
      <c r="P1525" t="str">
        <f>CONCATENATE(ROW(P1525)-2," - ",Components!B1520)</f>
        <v xml:space="preserve">1523 - </v>
      </c>
      <c r="Q1525" t="str">
        <f>CONCATENATE(Measures!B1473&amp;" - "&amp;Measures!D1473)</f>
        <v xml:space="preserve"> - </v>
      </c>
    </row>
    <row r="1526" spans="16:17" x14ac:dyDescent="0.25">
      <c r="P1526" t="str">
        <f>CONCATENATE(ROW(P1526)-2," - ",Components!B1521)</f>
        <v xml:space="preserve">1524 - </v>
      </c>
      <c r="Q1526" t="str">
        <f>CONCATENATE(Measures!B1474&amp;" - "&amp;Measures!D1474)</f>
        <v xml:space="preserve"> - </v>
      </c>
    </row>
    <row r="1527" spans="16:17" x14ac:dyDescent="0.25">
      <c r="P1527" t="str">
        <f>CONCATENATE(ROW(P1527)-2," - ",Components!B1522)</f>
        <v xml:space="preserve">1525 - </v>
      </c>
      <c r="Q1527" t="str">
        <f>CONCATENATE(Measures!B1475&amp;" - "&amp;Measures!D1475)</f>
        <v xml:space="preserve"> - </v>
      </c>
    </row>
    <row r="1528" spans="16:17" x14ac:dyDescent="0.25">
      <c r="P1528" t="str">
        <f>CONCATENATE(ROW(P1528)-2," - ",Components!B1523)</f>
        <v xml:space="preserve">1526 - </v>
      </c>
      <c r="Q1528" t="str">
        <f>CONCATENATE(Measures!B1476&amp;" - "&amp;Measures!D1476)</f>
        <v xml:space="preserve"> - </v>
      </c>
    </row>
    <row r="1529" spans="16:17" x14ac:dyDescent="0.25">
      <c r="P1529" t="str">
        <f>CONCATENATE(ROW(P1529)-2," - ",Components!B1524)</f>
        <v xml:space="preserve">1527 - </v>
      </c>
      <c r="Q1529" t="str">
        <f>CONCATENATE(Measures!B1477&amp;" - "&amp;Measures!D1477)</f>
        <v xml:space="preserve"> - </v>
      </c>
    </row>
    <row r="1530" spans="16:17" x14ac:dyDescent="0.25">
      <c r="P1530" t="str">
        <f>CONCATENATE(ROW(P1530)-2," - ",Components!B1525)</f>
        <v xml:space="preserve">1528 - </v>
      </c>
      <c r="Q1530" t="str">
        <f>CONCATENATE(Measures!B1478&amp;" - "&amp;Measures!D1478)</f>
        <v xml:space="preserve"> - </v>
      </c>
    </row>
    <row r="1531" spans="16:17" x14ac:dyDescent="0.25">
      <c r="P1531" t="str">
        <f>CONCATENATE(ROW(P1531)-2," - ",Components!B1526)</f>
        <v xml:space="preserve">1529 - </v>
      </c>
      <c r="Q1531" t="str">
        <f>CONCATENATE(Measures!B1479&amp;" - "&amp;Measures!D1479)</f>
        <v xml:space="preserve"> - </v>
      </c>
    </row>
    <row r="1532" spans="16:17" x14ac:dyDescent="0.25">
      <c r="P1532" t="str">
        <f>CONCATENATE(ROW(P1532)-2," - ",Components!B1527)</f>
        <v xml:space="preserve">1530 - </v>
      </c>
      <c r="Q1532" t="str">
        <f>CONCATENATE(Measures!B1480&amp;" - "&amp;Measures!D1480)</f>
        <v xml:space="preserve"> - </v>
      </c>
    </row>
    <row r="1533" spans="16:17" x14ac:dyDescent="0.25">
      <c r="P1533" t="str">
        <f>CONCATENATE(ROW(P1533)-2," - ",Components!B1528)</f>
        <v xml:space="preserve">1531 - </v>
      </c>
      <c r="Q1533" t="str">
        <f>CONCATENATE(Measures!B1481&amp;" - "&amp;Measures!D1481)</f>
        <v xml:space="preserve"> - </v>
      </c>
    </row>
    <row r="1534" spans="16:17" x14ac:dyDescent="0.25">
      <c r="P1534" t="str">
        <f>CONCATENATE(ROW(P1534)-2," - ",Components!B1529)</f>
        <v xml:space="preserve">1532 - </v>
      </c>
      <c r="Q1534" t="str">
        <f>CONCATENATE(Measures!B1482&amp;" - "&amp;Measures!D1482)</f>
        <v xml:space="preserve"> - </v>
      </c>
    </row>
    <row r="1535" spans="16:17" x14ac:dyDescent="0.25">
      <c r="P1535" t="str">
        <f>CONCATENATE(ROW(P1535)-2," - ",Components!B1530)</f>
        <v xml:space="preserve">1533 - </v>
      </c>
      <c r="Q1535" t="str">
        <f>CONCATENATE(Measures!B1483&amp;" - "&amp;Measures!D1483)</f>
        <v xml:space="preserve"> - </v>
      </c>
    </row>
    <row r="1536" spans="16:17" x14ac:dyDescent="0.25">
      <c r="P1536" t="str">
        <f>CONCATENATE(ROW(P1536)-2," - ",Components!B1531)</f>
        <v xml:space="preserve">1534 - </v>
      </c>
      <c r="Q1536" t="str">
        <f>CONCATENATE(Measures!B1484&amp;" - "&amp;Measures!D1484)</f>
        <v xml:space="preserve"> - </v>
      </c>
    </row>
    <row r="1537" spans="16:17" x14ac:dyDescent="0.25">
      <c r="P1537" t="str">
        <f>CONCATENATE(ROW(P1537)-2," - ",Components!B1532)</f>
        <v xml:space="preserve">1535 - </v>
      </c>
      <c r="Q1537" t="str">
        <f>CONCATENATE(Measures!B1485&amp;" - "&amp;Measures!D1485)</f>
        <v xml:space="preserve"> - </v>
      </c>
    </row>
    <row r="1538" spans="16:17" x14ac:dyDescent="0.25">
      <c r="P1538" t="str">
        <f>CONCATENATE(ROW(P1538)-2," - ",Components!B1533)</f>
        <v xml:space="preserve">1536 - </v>
      </c>
      <c r="Q1538" t="str">
        <f>CONCATENATE(Measures!B1486&amp;" - "&amp;Measures!D1486)</f>
        <v xml:space="preserve"> - </v>
      </c>
    </row>
    <row r="1539" spans="16:17" x14ac:dyDescent="0.25">
      <c r="P1539" t="str">
        <f>CONCATENATE(ROW(P1539)-2," - ",Components!B1534)</f>
        <v xml:space="preserve">1537 - </v>
      </c>
      <c r="Q1539" t="str">
        <f>CONCATENATE(Measures!B1487&amp;" - "&amp;Measures!D1487)</f>
        <v xml:space="preserve"> - </v>
      </c>
    </row>
    <row r="1540" spans="16:17" x14ac:dyDescent="0.25">
      <c r="P1540" t="str">
        <f>CONCATENATE(ROW(P1540)-2," - ",Components!B1535)</f>
        <v xml:space="preserve">1538 - </v>
      </c>
      <c r="Q1540" t="str">
        <f>CONCATENATE(Measures!B1488&amp;" - "&amp;Measures!D1488)</f>
        <v xml:space="preserve"> - </v>
      </c>
    </row>
    <row r="1541" spans="16:17" x14ac:dyDescent="0.25">
      <c r="P1541" t="str">
        <f>CONCATENATE(ROW(P1541)-2," - ",Components!B1536)</f>
        <v xml:space="preserve">1539 - </v>
      </c>
      <c r="Q1541" t="str">
        <f>CONCATENATE(Measures!B1489&amp;" - "&amp;Measures!D1489)</f>
        <v xml:space="preserve"> - </v>
      </c>
    </row>
    <row r="1542" spans="16:17" x14ac:dyDescent="0.25">
      <c r="P1542" t="str">
        <f>CONCATENATE(ROW(P1542)-2," - ",Components!B1537)</f>
        <v xml:space="preserve">1540 - </v>
      </c>
      <c r="Q1542" t="str">
        <f>CONCATENATE(Measures!B1490&amp;" - "&amp;Measures!D1490)</f>
        <v xml:space="preserve"> - </v>
      </c>
    </row>
    <row r="1543" spans="16:17" x14ac:dyDescent="0.25">
      <c r="P1543" t="str">
        <f>CONCATENATE(ROW(P1543)-2," - ",Components!B1538)</f>
        <v xml:space="preserve">1541 - </v>
      </c>
      <c r="Q1543" t="str">
        <f>CONCATENATE(Measures!B1491&amp;" - "&amp;Measures!D1491)</f>
        <v xml:space="preserve"> - </v>
      </c>
    </row>
    <row r="1544" spans="16:17" x14ac:dyDescent="0.25">
      <c r="P1544" t="str">
        <f>CONCATENATE(ROW(P1544)-2," - ",Components!B1539)</f>
        <v xml:space="preserve">1542 - </v>
      </c>
      <c r="Q1544" t="str">
        <f>CONCATENATE(Measures!B1492&amp;" - "&amp;Measures!D1492)</f>
        <v xml:space="preserve"> - </v>
      </c>
    </row>
    <row r="1545" spans="16:17" x14ac:dyDescent="0.25">
      <c r="P1545" t="str">
        <f>CONCATENATE(ROW(P1545)-2," - ",Components!B1540)</f>
        <v xml:space="preserve">1543 - </v>
      </c>
      <c r="Q1545" t="str">
        <f>CONCATENATE(Measures!B1493&amp;" - "&amp;Measures!D1493)</f>
        <v xml:space="preserve"> - </v>
      </c>
    </row>
    <row r="1546" spans="16:17" x14ac:dyDescent="0.25">
      <c r="P1546" t="str">
        <f>CONCATENATE(ROW(P1546)-2," - ",Components!B1541)</f>
        <v xml:space="preserve">1544 - </v>
      </c>
      <c r="Q1546" t="str">
        <f>CONCATENATE(Measures!B1494&amp;" - "&amp;Measures!D1494)</f>
        <v xml:space="preserve"> - </v>
      </c>
    </row>
    <row r="1547" spans="16:17" x14ac:dyDescent="0.25">
      <c r="P1547" t="str">
        <f>CONCATENATE(ROW(P1547)-2," - ",Components!B1542)</f>
        <v xml:space="preserve">1545 - </v>
      </c>
      <c r="Q1547" t="str">
        <f>CONCATENATE(Measures!B1495&amp;" - "&amp;Measures!D1495)</f>
        <v xml:space="preserve"> - </v>
      </c>
    </row>
    <row r="1548" spans="16:17" x14ac:dyDescent="0.25">
      <c r="P1548" t="str">
        <f>CONCATENATE(ROW(P1548)-2," - ",Components!B1543)</f>
        <v xml:space="preserve">1546 - </v>
      </c>
      <c r="Q1548" t="str">
        <f>CONCATENATE(Measures!B1496&amp;" - "&amp;Measures!D1496)</f>
        <v xml:space="preserve"> - </v>
      </c>
    </row>
    <row r="1549" spans="16:17" x14ac:dyDescent="0.25">
      <c r="P1549" t="str">
        <f>CONCATENATE(ROW(P1549)-2," - ",Components!B1544)</f>
        <v xml:space="preserve">1547 - </v>
      </c>
      <c r="Q1549" t="str">
        <f>CONCATENATE(Measures!B1497&amp;" - "&amp;Measures!D1497)</f>
        <v xml:space="preserve"> - </v>
      </c>
    </row>
    <row r="1550" spans="16:17" x14ac:dyDescent="0.25">
      <c r="P1550" t="str">
        <f>CONCATENATE(ROW(P1550)-2," - ",Components!B1545)</f>
        <v xml:space="preserve">1548 - </v>
      </c>
      <c r="Q1550" t="str">
        <f>CONCATENATE(Measures!B1498&amp;" - "&amp;Measures!D1498)</f>
        <v xml:space="preserve"> - </v>
      </c>
    </row>
    <row r="1551" spans="16:17" x14ac:dyDescent="0.25">
      <c r="P1551" t="str">
        <f>CONCATENATE(ROW(P1551)-2," - ",Components!B1546)</f>
        <v xml:space="preserve">1549 - </v>
      </c>
      <c r="Q1551" t="str">
        <f>CONCATENATE(Measures!B1499&amp;" - "&amp;Measures!D1499)</f>
        <v xml:space="preserve"> - </v>
      </c>
    </row>
    <row r="1552" spans="16:17" x14ac:dyDescent="0.25">
      <c r="P1552" t="str">
        <f>CONCATENATE(ROW(P1552)-2," - ",Components!B1547)</f>
        <v xml:space="preserve">1550 - </v>
      </c>
      <c r="Q1552" t="str">
        <f>CONCATENATE(Measures!B1500&amp;" - "&amp;Measures!D1500)</f>
        <v xml:space="preserve"> - </v>
      </c>
    </row>
    <row r="1553" spans="16:17" x14ac:dyDescent="0.25">
      <c r="P1553" t="str">
        <f>CONCATENATE(ROW(P1553)-2," - ",Components!B1548)</f>
        <v xml:space="preserve">1551 - </v>
      </c>
      <c r="Q1553" t="str">
        <f>CONCATENATE(Measures!B1501&amp;" - "&amp;Measures!D1501)</f>
        <v xml:space="preserve"> - </v>
      </c>
    </row>
    <row r="1554" spans="16:17" x14ac:dyDescent="0.25">
      <c r="P1554" t="str">
        <f>CONCATENATE(ROW(P1554)-2," - ",Components!B1549)</f>
        <v xml:space="preserve">1552 - </v>
      </c>
      <c r="Q1554" t="str">
        <f>CONCATENATE(Measures!B1502&amp;" - "&amp;Measures!D1502)</f>
        <v xml:space="preserve"> - </v>
      </c>
    </row>
    <row r="1555" spans="16:17" x14ac:dyDescent="0.25">
      <c r="P1555" t="str">
        <f>CONCATENATE(ROW(P1555)-2," - ",Components!B1550)</f>
        <v xml:space="preserve">1553 - </v>
      </c>
      <c r="Q1555" t="str">
        <f>CONCATENATE(Measures!B1503&amp;" - "&amp;Measures!D1503)</f>
        <v xml:space="preserve"> - </v>
      </c>
    </row>
    <row r="1556" spans="16:17" x14ac:dyDescent="0.25">
      <c r="P1556" t="str">
        <f>CONCATENATE(ROW(P1556)-2," - ",Components!B1551)</f>
        <v xml:space="preserve">1554 - </v>
      </c>
      <c r="Q1556" t="str">
        <f>CONCATENATE(Measures!B1504&amp;" - "&amp;Measures!D1504)</f>
        <v xml:space="preserve"> - </v>
      </c>
    </row>
    <row r="1557" spans="16:17" x14ac:dyDescent="0.25">
      <c r="P1557" t="str">
        <f>CONCATENATE(ROW(P1557)-2," - ",Components!B1552)</f>
        <v xml:space="preserve">1555 - </v>
      </c>
      <c r="Q1557" t="str">
        <f>CONCATENATE(Measures!B1505&amp;" - "&amp;Measures!D1505)</f>
        <v xml:space="preserve"> - </v>
      </c>
    </row>
    <row r="1558" spans="16:17" x14ac:dyDescent="0.25">
      <c r="P1558" t="str">
        <f>CONCATENATE(ROW(P1558)-2," - ",Components!B1553)</f>
        <v xml:space="preserve">1556 - </v>
      </c>
      <c r="Q1558" t="str">
        <f>CONCATENATE(Measures!B1506&amp;" - "&amp;Measures!D1506)</f>
        <v xml:space="preserve"> - </v>
      </c>
    </row>
    <row r="1559" spans="16:17" x14ac:dyDescent="0.25">
      <c r="P1559" t="str">
        <f>CONCATENATE(ROW(P1559)-2," - ",Components!B1554)</f>
        <v xml:space="preserve">1557 - </v>
      </c>
      <c r="Q1559" t="str">
        <f>CONCATENATE(Measures!B1507&amp;" - "&amp;Measures!D1507)</f>
        <v xml:space="preserve"> - </v>
      </c>
    </row>
    <row r="1560" spans="16:17" x14ac:dyDescent="0.25">
      <c r="P1560" t="str">
        <f>CONCATENATE(ROW(P1560)-2," - ",Components!B1555)</f>
        <v xml:space="preserve">1558 - </v>
      </c>
      <c r="Q1560" t="str">
        <f>CONCATENATE(Measures!B1508&amp;" - "&amp;Measures!D1508)</f>
        <v xml:space="preserve"> - </v>
      </c>
    </row>
    <row r="1561" spans="16:17" x14ac:dyDescent="0.25">
      <c r="P1561" t="str">
        <f>CONCATENATE(ROW(P1561)-2," - ",Components!B1556)</f>
        <v xml:space="preserve">1559 - </v>
      </c>
      <c r="Q1561" t="str">
        <f>CONCATENATE(Measures!B1509&amp;" - "&amp;Measures!D1509)</f>
        <v xml:space="preserve"> - </v>
      </c>
    </row>
    <row r="1562" spans="16:17" x14ac:dyDescent="0.25">
      <c r="P1562" t="str">
        <f>CONCATENATE(ROW(P1562)-2," - ",Components!B1557)</f>
        <v xml:space="preserve">1560 - </v>
      </c>
      <c r="Q1562" t="str">
        <f>CONCATENATE(Measures!B1510&amp;" - "&amp;Measures!D1510)</f>
        <v xml:space="preserve"> - </v>
      </c>
    </row>
    <row r="1563" spans="16:17" x14ac:dyDescent="0.25">
      <c r="P1563" t="str">
        <f>CONCATENATE(ROW(P1563)-2," - ",Components!B1558)</f>
        <v xml:space="preserve">1561 - </v>
      </c>
      <c r="Q1563" t="str">
        <f>CONCATENATE(Measures!B1511&amp;" - "&amp;Measures!D1511)</f>
        <v xml:space="preserve"> - </v>
      </c>
    </row>
    <row r="1564" spans="16:17" x14ac:dyDescent="0.25">
      <c r="P1564" t="str">
        <f>CONCATENATE(ROW(P1564)-2," - ",Components!B1559)</f>
        <v xml:space="preserve">1562 - </v>
      </c>
      <c r="Q1564" t="str">
        <f>CONCATENATE(Measures!B1512&amp;" - "&amp;Measures!D1512)</f>
        <v xml:space="preserve"> - </v>
      </c>
    </row>
    <row r="1565" spans="16:17" x14ac:dyDescent="0.25">
      <c r="P1565" t="str">
        <f>CONCATENATE(ROW(P1565)-2," - ",Components!B1560)</f>
        <v xml:space="preserve">1563 - </v>
      </c>
      <c r="Q1565" t="str">
        <f>CONCATENATE(Measures!B1513&amp;" - "&amp;Measures!D1513)</f>
        <v xml:space="preserve"> - </v>
      </c>
    </row>
    <row r="1566" spans="16:17" x14ac:dyDescent="0.25">
      <c r="P1566" t="str">
        <f>CONCATENATE(ROW(P1566)-2," - ",Components!B1561)</f>
        <v xml:space="preserve">1564 - </v>
      </c>
      <c r="Q1566" t="str">
        <f>CONCATENATE(Measures!B1514&amp;" - "&amp;Measures!D1514)</f>
        <v xml:space="preserve"> - </v>
      </c>
    </row>
    <row r="1567" spans="16:17" x14ac:dyDescent="0.25">
      <c r="P1567" t="str">
        <f>CONCATENATE(ROW(P1567)-2," - ",Components!B1562)</f>
        <v xml:space="preserve">1565 - </v>
      </c>
      <c r="Q1567" t="str">
        <f>CONCATENATE(Measures!B1515&amp;" - "&amp;Measures!D1515)</f>
        <v xml:space="preserve"> - </v>
      </c>
    </row>
    <row r="1568" spans="16:17" x14ac:dyDescent="0.25">
      <c r="P1568" t="str">
        <f>CONCATENATE(ROW(P1568)-2," - ",Components!B1563)</f>
        <v xml:space="preserve">1566 - </v>
      </c>
      <c r="Q1568" t="str">
        <f>CONCATENATE(Measures!B1516&amp;" - "&amp;Measures!D1516)</f>
        <v xml:space="preserve"> - </v>
      </c>
    </row>
    <row r="1569" spans="16:17" x14ac:dyDescent="0.25">
      <c r="P1569" t="str">
        <f>CONCATENATE(ROW(P1569)-2," - ",Components!B1564)</f>
        <v xml:space="preserve">1567 - </v>
      </c>
      <c r="Q1569" t="str">
        <f>CONCATENATE(Measures!B1517&amp;" - "&amp;Measures!D1517)</f>
        <v xml:space="preserve"> - </v>
      </c>
    </row>
    <row r="1570" spans="16:17" x14ac:dyDescent="0.25">
      <c r="P1570" t="str">
        <f>CONCATENATE(ROW(P1570)-2," - ",Components!B1565)</f>
        <v xml:space="preserve">1568 - </v>
      </c>
      <c r="Q1570" t="str">
        <f>CONCATENATE(Measures!B1518&amp;" - "&amp;Measures!D1518)</f>
        <v xml:space="preserve"> - </v>
      </c>
    </row>
    <row r="1571" spans="16:17" x14ac:dyDescent="0.25">
      <c r="P1571" t="str">
        <f>CONCATENATE(ROW(P1571)-2," - ",Components!B1566)</f>
        <v xml:space="preserve">1569 - </v>
      </c>
      <c r="Q1571" t="str">
        <f>CONCATENATE(Measures!B1519&amp;" - "&amp;Measures!D1519)</f>
        <v xml:space="preserve"> - </v>
      </c>
    </row>
    <row r="1572" spans="16:17" x14ac:dyDescent="0.25">
      <c r="P1572" t="str">
        <f>CONCATENATE(ROW(P1572)-2," - ",Components!B1567)</f>
        <v xml:space="preserve">1570 - </v>
      </c>
      <c r="Q1572" t="str">
        <f>CONCATENATE(Measures!B1520&amp;" - "&amp;Measures!D1520)</f>
        <v xml:space="preserve"> - </v>
      </c>
    </row>
    <row r="1573" spans="16:17" x14ac:dyDescent="0.25">
      <c r="P1573" t="str">
        <f>CONCATENATE(ROW(P1573)-2," - ",Components!B1568)</f>
        <v xml:space="preserve">1571 - </v>
      </c>
      <c r="Q1573" t="str">
        <f>CONCATENATE(Measures!B1521&amp;" - "&amp;Measures!D1521)</f>
        <v xml:space="preserve"> - </v>
      </c>
    </row>
    <row r="1574" spans="16:17" x14ac:dyDescent="0.25">
      <c r="P1574" t="str">
        <f>CONCATENATE(ROW(P1574)-2," - ",Components!B1569)</f>
        <v xml:space="preserve">1572 - </v>
      </c>
      <c r="Q1574" t="str">
        <f>CONCATENATE(Measures!B1522&amp;" - "&amp;Measures!D1522)</f>
        <v xml:space="preserve"> - </v>
      </c>
    </row>
    <row r="1575" spans="16:17" x14ac:dyDescent="0.25">
      <c r="P1575" t="str">
        <f>CONCATENATE(ROW(P1575)-2," - ",Components!B1570)</f>
        <v xml:space="preserve">1573 - </v>
      </c>
      <c r="Q1575" t="str">
        <f>CONCATENATE(Measures!B1523&amp;" - "&amp;Measures!D1523)</f>
        <v xml:space="preserve"> - </v>
      </c>
    </row>
    <row r="1576" spans="16:17" x14ac:dyDescent="0.25">
      <c r="P1576" t="str">
        <f>CONCATENATE(ROW(P1576)-2," - ",Components!B1571)</f>
        <v xml:space="preserve">1574 - </v>
      </c>
      <c r="Q1576" t="str">
        <f>CONCATENATE(Measures!B1524&amp;" - "&amp;Measures!D1524)</f>
        <v xml:space="preserve"> - </v>
      </c>
    </row>
    <row r="1577" spans="16:17" x14ac:dyDescent="0.25">
      <c r="P1577" t="str">
        <f>CONCATENATE(ROW(P1577)-2," - ",Components!B1572)</f>
        <v xml:space="preserve">1575 - </v>
      </c>
      <c r="Q1577" t="str">
        <f>CONCATENATE(Measures!B1525&amp;" - "&amp;Measures!D1525)</f>
        <v xml:space="preserve"> - </v>
      </c>
    </row>
    <row r="1578" spans="16:17" x14ac:dyDescent="0.25">
      <c r="P1578" t="str">
        <f>CONCATENATE(ROW(P1578)-2," - ",Components!B1573)</f>
        <v xml:space="preserve">1576 - </v>
      </c>
      <c r="Q1578" t="str">
        <f>CONCATENATE(Measures!B1526&amp;" - "&amp;Measures!D1526)</f>
        <v xml:space="preserve"> - </v>
      </c>
    </row>
    <row r="1579" spans="16:17" x14ac:dyDescent="0.25">
      <c r="P1579" t="str">
        <f>CONCATENATE(ROW(P1579)-2," - ",Components!B1574)</f>
        <v xml:space="preserve">1577 - </v>
      </c>
      <c r="Q1579" t="str">
        <f>CONCATENATE(Measures!B1527&amp;" - "&amp;Measures!D1527)</f>
        <v xml:space="preserve"> - </v>
      </c>
    </row>
    <row r="1580" spans="16:17" x14ac:dyDescent="0.25">
      <c r="P1580" t="str">
        <f>CONCATENATE(ROW(P1580)-2," - ",Components!B1575)</f>
        <v xml:space="preserve">1578 - </v>
      </c>
      <c r="Q1580" t="str">
        <f>CONCATENATE(Measures!B1528&amp;" - "&amp;Measures!D1528)</f>
        <v xml:space="preserve"> - </v>
      </c>
    </row>
    <row r="1581" spans="16:17" x14ac:dyDescent="0.25">
      <c r="P1581" t="str">
        <f>CONCATENATE(ROW(P1581)-2," - ",Components!B1576)</f>
        <v xml:space="preserve">1579 - </v>
      </c>
      <c r="Q1581" t="str">
        <f>CONCATENATE(Measures!B1529&amp;" - "&amp;Measures!D1529)</f>
        <v xml:space="preserve"> - </v>
      </c>
    </row>
    <row r="1582" spans="16:17" x14ac:dyDescent="0.25">
      <c r="P1582" t="str">
        <f>CONCATENATE(ROW(P1582)-2," - ",Components!B1577)</f>
        <v xml:space="preserve">1580 - </v>
      </c>
      <c r="Q1582" t="str">
        <f>CONCATENATE(Measures!B1530&amp;" - "&amp;Measures!D1530)</f>
        <v xml:space="preserve"> - </v>
      </c>
    </row>
    <row r="1583" spans="16:17" x14ac:dyDescent="0.25">
      <c r="P1583" t="str">
        <f>CONCATENATE(ROW(P1583)-2," - ",Components!B1578)</f>
        <v xml:space="preserve">1581 - </v>
      </c>
      <c r="Q1583" t="str">
        <f>CONCATENATE(Measures!B1531&amp;" - "&amp;Measures!D1531)</f>
        <v xml:space="preserve"> - </v>
      </c>
    </row>
    <row r="1584" spans="16:17" x14ac:dyDescent="0.25">
      <c r="P1584" t="str">
        <f>CONCATENATE(ROW(P1584)-2," - ",Components!B1579)</f>
        <v xml:space="preserve">1582 - </v>
      </c>
      <c r="Q1584" t="str">
        <f>CONCATENATE(Measures!B1532&amp;" - "&amp;Measures!D1532)</f>
        <v xml:space="preserve"> - </v>
      </c>
    </row>
    <row r="1585" spans="16:17" x14ac:dyDescent="0.25">
      <c r="P1585" t="str">
        <f>CONCATENATE(ROW(P1585)-2," - ",Components!B1580)</f>
        <v xml:space="preserve">1583 - </v>
      </c>
      <c r="Q1585" t="str">
        <f>CONCATENATE(Measures!B1533&amp;" - "&amp;Measures!D1533)</f>
        <v xml:space="preserve"> - </v>
      </c>
    </row>
    <row r="1586" spans="16:17" x14ac:dyDescent="0.25">
      <c r="P1586" t="str">
        <f>CONCATENATE(ROW(P1586)-2," - ",Components!B1581)</f>
        <v xml:space="preserve">1584 - </v>
      </c>
      <c r="Q1586" t="str">
        <f>CONCATENATE(Measures!B1534&amp;" - "&amp;Measures!D1534)</f>
        <v xml:space="preserve"> - </v>
      </c>
    </row>
    <row r="1587" spans="16:17" x14ac:dyDescent="0.25">
      <c r="P1587" t="str">
        <f>CONCATENATE(ROW(P1587)-2," - ",Components!B1582)</f>
        <v xml:space="preserve">1585 - </v>
      </c>
      <c r="Q1587" t="str">
        <f>CONCATENATE(Measures!B1535&amp;" - "&amp;Measures!D1535)</f>
        <v xml:space="preserve"> - </v>
      </c>
    </row>
    <row r="1588" spans="16:17" x14ac:dyDescent="0.25">
      <c r="P1588" t="str">
        <f>CONCATENATE(ROW(P1588)-2," - ",Components!B1583)</f>
        <v xml:space="preserve">1586 - </v>
      </c>
      <c r="Q1588" t="str">
        <f>CONCATENATE(Measures!B1536&amp;" - "&amp;Measures!D1536)</f>
        <v xml:space="preserve"> - </v>
      </c>
    </row>
    <row r="1589" spans="16:17" x14ac:dyDescent="0.25">
      <c r="P1589" t="str">
        <f>CONCATENATE(ROW(P1589)-2," - ",Components!B1584)</f>
        <v xml:space="preserve">1587 - </v>
      </c>
      <c r="Q1589" t="str">
        <f>CONCATENATE(Measures!B1537&amp;" - "&amp;Measures!D1537)</f>
        <v xml:space="preserve"> - </v>
      </c>
    </row>
    <row r="1590" spans="16:17" x14ac:dyDescent="0.25">
      <c r="P1590" t="str">
        <f>CONCATENATE(ROW(P1590)-2," - ",Components!B1585)</f>
        <v xml:space="preserve">1588 - </v>
      </c>
      <c r="Q1590" t="str">
        <f>CONCATENATE(Measures!B1538&amp;" - "&amp;Measures!D1538)</f>
        <v xml:space="preserve"> - </v>
      </c>
    </row>
    <row r="1591" spans="16:17" x14ac:dyDescent="0.25">
      <c r="P1591" t="str">
        <f>CONCATENATE(ROW(P1591)-2," - ",Components!B1586)</f>
        <v xml:space="preserve">1589 - </v>
      </c>
      <c r="Q1591" t="str">
        <f>CONCATENATE(Measures!B1539&amp;" - "&amp;Measures!D1539)</f>
        <v xml:space="preserve"> - </v>
      </c>
    </row>
    <row r="1592" spans="16:17" x14ac:dyDescent="0.25">
      <c r="P1592" t="str">
        <f>CONCATENATE(ROW(P1592)-2," - ",Components!B1587)</f>
        <v xml:space="preserve">1590 - </v>
      </c>
      <c r="Q1592" t="str">
        <f>CONCATENATE(Measures!B1540&amp;" - "&amp;Measures!D1540)</f>
        <v xml:space="preserve"> - </v>
      </c>
    </row>
    <row r="1593" spans="16:17" x14ac:dyDescent="0.25">
      <c r="P1593" t="str">
        <f>CONCATENATE(ROW(P1593)-2," - ",Components!B1588)</f>
        <v xml:space="preserve">1591 - </v>
      </c>
      <c r="Q1593" t="str">
        <f>CONCATENATE(Measures!B1541&amp;" - "&amp;Measures!D1541)</f>
        <v xml:space="preserve"> - </v>
      </c>
    </row>
    <row r="1594" spans="16:17" x14ac:dyDescent="0.25">
      <c r="P1594" t="str">
        <f>CONCATENATE(ROW(P1594)-2," - ",Components!B1589)</f>
        <v xml:space="preserve">1592 - </v>
      </c>
      <c r="Q1594" t="str">
        <f>CONCATENATE(Measures!B1542&amp;" - "&amp;Measures!D1542)</f>
        <v xml:space="preserve"> - </v>
      </c>
    </row>
    <row r="1595" spans="16:17" x14ac:dyDescent="0.25">
      <c r="P1595" t="str">
        <f>CONCATENATE(ROW(P1595)-2," - ",Components!B1590)</f>
        <v xml:space="preserve">1593 - </v>
      </c>
      <c r="Q1595" t="str">
        <f>CONCATENATE(Measures!B1543&amp;" - "&amp;Measures!D1543)</f>
        <v xml:space="preserve"> - </v>
      </c>
    </row>
    <row r="1596" spans="16:17" x14ac:dyDescent="0.25">
      <c r="P1596" t="str">
        <f>CONCATENATE(ROW(P1596)-2," - ",Components!B1591)</f>
        <v xml:space="preserve">1594 - </v>
      </c>
      <c r="Q1596" t="str">
        <f>CONCATENATE(Measures!B1544&amp;" - "&amp;Measures!D1544)</f>
        <v xml:space="preserve"> - </v>
      </c>
    </row>
    <row r="1597" spans="16:17" x14ac:dyDescent="0.25">
      <c r="P1597" t="str">
        <f>CONCATENATE(ROW(P1597)-2," - ",Components!B1592)</f>
        <v xml:space="preserve">1595 - </v>
      </c>
      <c r="Q1597" t="str">
        <f>CONCATENATE(Measures!B1545&amp;" - "&amp;Measures!D1545)</f>
        <v xml:space="preserve"> - </v>
      </c>
    </row>
    <row r="1598" spans="16:17" x14ac:dyDescent="0.25">
      <c r="P1598" t="str">
        <f>CONCATENATE(ROW(P1598)-2," - ",Components!B1593)</f>
        <v xml:space="preserve">1596 - </v>
      </c>
      <c r="Q1598" t="str">
        <f>CONCATENATE(Measures!B1546&amp;" - "&amp;Measures!D1546)</f>
        <v xml:space="preserve"> - </v>
      </c>
    </row>
    <row r="1599" spans="16:17" x14ac:dyDescent="0.25">
      <c r="P1599" t="str">
        <f>CONCATENATE(ROW(P1599)-2," - ",Components!B1594)</f>
        <v xml:space="preserve">1597 - </v>
      </c>
      <c r="Q1599" t="str">
        <f>CONCATENATE(Measures!B1547&amp;" - "&amp;Measures!D1547)</f>
        <v xml:space="preserve"> - </v>
      </c>
    </row>
    <row r="1600" spans="16:17" x14ac:dyDescent="0.25">
      <c r="P1600" t="str">
        <f>CONCATENATE(ROW(P1600)-2," - ",Components!B1595)</f>
        <v xml:space="preserve">1598 - </v>
      </c>
      <c r="Q1600" t="str">
        <f>CONCATENATE(Measures!B1548&amp;" - "&amp;Measures!D1548)</f>
        <v xml:space="preserve"> - </v>
      </c>
    </row>
    <row r="1601" spans="16:17" x14ac:dyDescent="0.25">
      <c r="P1601" t="str">
        <f>CONCATENATE(ROW(P1601)-2," - ",Components!B1596)</f>
        <v xml:space="preserve">1599 - </v>
      </c>
      <c r="Q1601" t="str">
        <f>CONCATENATE(Measures!B1549&amp;" - "&amp;Measures!D1549)</f>
        <v xml:space="preserve"> - </v>
      </c>
    </row>
    <row r="1602" spans="16:17" x14ac:dyDescent="0.25">
      <c r="P1602" t="str">
        <f>CONCATENATE(ROW(P1602)-2," - ",Components!B1597)</f>
        <v xml:space="preserve">1600 - </v>
      </c>
      <c r="Q1602" t="str">
        <f>CONCATENATE(Measures!B1550&amp;" - "&amp;Measures!D1550)</f>
        <v xml:space="preserve"> - </v>
      </c>
    </row>
    <row r="1603" spans="16:17" x14ac:dyDescent="0.25">
      <c r="P1603" t="str">
        <f>CONCATENATE(ROW(P1603)-2," - ",Components!B1598)</f>
        <v xml:space="preserve">1601 - </v>
      </c>
      <c r="Q1603" t="str">
        <f>CONCATENATE(Measures!B1551&amp;" - "&amp;Measures!D1551)</f>
        <v xml:space="preserve"> - </v>
      </c>
    </row>
    <row r="1604" spans="16:17" x14ac:dyDescent="0.25">
      <c r="P1604" t="str">
        <f>CONCATENATE(ROW(P1604)-2," - ",Components!B1599)</f>
        <v xml:space="preserve">1602 - </v>
      </c>
      <c r="Q1604" t="str">
        <f>CONCATENATE(Measures!B1552&amp;" - "&amp;Measures!D1552)</f>
        <v xml:space="preserve"> - </v>
      </c>
    </row>
    <row r="1605" spans="16:17" x14ac:dyDescent="0.25">
      <c r="P1605" t="str">
        <f>CONCATENATE(ROW(P1605)-2," - ",Components!B1600)</f>
        <v xml:space="preserve">1603 - </v>
      </c>
      <c r="Q1605" t="str">
        <f>CONCATENATE(Measures!B1553&amp;" - "&amp;Measures!D1553)</f>
        <v xml:space="preserve"> - </v>
      </c>
    </row>
    <row r="1606" spans="16:17" x14ac:dyDescent="0.25">
      <c r="P1606" t="str">
        <f>CONCATENATE(ROW(P1606)-2," - ",Components!B1601)</f>
        <v xml:space="preserve">1604 - </v>
      </c>
      <c r="Q1606" t="str">
        <f>CONCATENATE(Measures!B1554&amp;" - "&amp;Measures!D1554)</f>
        <v xml:space="preserve"> - </v>
      </c>
    </row>
    <row r="1607" spans="16:17" x14ac:dyDescent="0.25">
      <c r="P1607" t="str">
        <f>CONCATENATE(ROW(P1607)-2," - ",Components!B1602)</f>
        <v xml:space="preserve">1605 - </v>
      </c>
      <c r="Q1607" t="str">
        <f>CONCATENATE(Measures!B1555&amp;" - "&amp;Measures!D1555)</f>
        <v xml:space="preserve"> - </v>
      </c>
    </row>
    <row r="1608" spans="16:17" x14ac:dyDescent="0.25">
      <c r="P1608" t="str">
        <f>CONCATENATE(ROW(P1608)-2," - ",Components!B1603)</f>
        <v xml:space="preserve">1606 - </v>
      </c>
      <c r="Q1608" t="str">
        <f>CONCATENATE(Measures!B1556&amp;" - "&amp;Measures!D1556)</f>
        <v xml:space="preserve"> - </v>
      </c>
    </row>
    <row r="1609" spans="16:17" x14ac:dyDescent="0.25">
      <c r="P1609" t="str">
        <f>CONCATENATE(ROW(P1609)-2," - ",Components!B1604)</f>
        <v xml:space="preserve">1607 - </v>
      </c>
      <c r="Q1609" t="str">
        <f>CONCATENATE(Measures!B1557&amp;" - "&amp;Measures!D1557)</f>
        <v xml:space="preserve"> - </v>
      </c>
    </row>
    <row r="1610" spans="16:17" x14ac:dyDescent="0.25">
      <c r="P1610" t="str">
        <f>CONCATENATE(ROW(P1610)-2," - ",Components!B1605)</f>
        <v xml:space="preserve">1608 - </v>
      </c>
      <c r="Q1610" t="str">
        <f>CONCATENATE(Measures!B1558&amp;" - "&amp;Measures!D1558)</f>
        <v xml:space="preserve"> - </v>
      </c>
    </row>
    <row r="1611" spans="16:17" x14ac:dyDescent="0.25">
      <c r="P1611" t="str">
        <f>CONCATENATE(ROW(P1611)-2," - ",Components!B1606)</f>
        <v xml:space="preserve">1609 - </v>
      </c>
      <c r="Q1611" t="str">
        <f>CONCATENATE(Measures!B1559&amp;" - "&amp;Measures!D1559)</f>
        <v xml:space="preserve"> - </v>
      </c>
    </row>
    <row r="1612" spans="16:17" x14ac:dyDescent="0.25">
      <c r="P1612" t="str">
        <f>CONCATENATE(ROW(P1612)-2," - ",Components!B1607)</f>
        <v xml:space="preserve">1610 - </v>
      </c>
      <c r="Q1612" t="str">
        <f>CONCATENATE(Measures!B1560&amp;" - "&amp;Measures!D1560)</f>
        <v xml:space="preserve"> - </v>
      </c>
    </row>
    <row r="1613" spans="16:17" x14ac:dyDescent="0.25">
      <c r="P1613" t="str">
        <f>CONCATENATE(ROW(P1613)-2," - ",Components!B1608)</f>
        <v xml:space="preserve">1611 - </v>
      </c>
      <c r="Q1613" t="str">
        <f>CONCATENATE(Measures!B1561&amp;" - "&amp;Measures!D1561)</f>
        <v xml:space="preserve"> - </v>
      </c>
    </row>
    <row r="1614" spans="16:17" x14ac:dyDescent="0.25">
      <c r="P1614" t="str">
        <f>CONCATENATE(ROW(P1614)-2," - ",Components!B1609)</f>
        <v xml:space="preserve">1612 - </v>
      </c>
      <c r="Q1614" t="str">
        <f>CONCATENATE(Measures!B1562&amp;" - "&amp;Measures!D1562)</f>
        <v xml:space="preserve"> - </v>
      </c>
    </row>
    <row r="1615" spans="16:17" x14ac:dyDescent="0.25">
      <c r="P1615" t="str">
        <f>CONCATENATE(ROW(P1615)-2," - ",Components!B1610)</f>
        <v xml:space="preserve">1613 - </v>
      </c>
      <c r="Q1615" t="str">
        <f>CONCATENATE(Measures!B1563&amp;" - "&amp;Measures!D1563)</f>
        <v xml:space="preserve"> - </v>
      </c>
    </row>
    <row r="1616" spans="16:17" x14ac:dyDescent="0.25">
      <c r="P1616" t="str">
        <f>CONCATENATE(ROW(P1616)-2," - ",Components!B1611)</f>
        <v xml:space="preserve">1614 - </v>
      </c>
      <c r="Q1616" t="str">
        <f>CONCATENATE(Measures!B1564&amp;" - "&amp;Measures!D1564)</f>
        <v xml:space="preserve"> - </v>
      </c>
    </row>
    <row r="1617" spans="16:17" x14ac:dyDescent="0.25">
      <c r="P1617" t="str">
        <f>CONCATENATE(ROW(P1617)-2," - ",Components!B1612)</f>
        <v xml:space="preserve">1615 - </v>
      </c>
      <c r="Q1617" t="str">
        <f>CONCATENATE(Measures!B1565&amp;" - "&amp;Measures!D1565)</f>
        <v xml:space="preserve"> - </v>
      </c>
    </row>
    <row r="1618" spans="16:17" x14ac:dyDescent="0.25">
      <c r="P1618" t="str">
        <f>CONCATENATE(ROW(P1618)-2," - ",Components!B1613)</f>
        <v xml:space="preserve">1616 - </v>
      </c>
      <c r="Q1618" t="str">
        <f>CONCATENATE(Measures!B1566&amp;" - "&amp;Measures!D1566)</f>
        <v xml:space="preserve"> - </v>
      </c>
    </row>
    <row r="1619" spans="16:17" x14ac:dyDescent="0.25">
      <c r="P1619" t="str">
        <f>CONCATENATE(ROW(P1619)-2," - ",Components!B1614)</f>
        <v xml:space="preserve">1617 - </v>
      </c>
      <c r="Q1619" t="str">
        <f>CONCATENATE(Measures!B1567&amp;" - "&amp;Measures!D1567)</f>
        <v xml:space="preserve"> - </v>
      </c>
    </row>
    <row r="1620" spans="16:17" x14ac:dyDescent="0.25">
      <c r="P1620" t="str">
        <f>CONCATENATE(ROW(P1620)-2," - ",Components!B1615)</f>
        <v xml:space="preserve">1618 - </v>
      </c>
      <c r="Q1620" t="str">
        <f>CONCATENATE(Measures!B1568&amp;" - "&amp;Measures!D1568)</f>
        <v xml:space="preserve"> - </v>
      </c>
    </row>
    <row r="1621" spans="16:17" x14ac:dyDescent="0.25">
      <c r="P1621" t="str">
        <f>CONCATENATE(ROW(P1621)-2," - ",Components!B1616)</f>
        <v xml:space="preserve">1619 - </v>
      </c>
      <c r="Q1621" t="str">
        <f>CONCATENATE(Measures!B1569&amp;" - "&amp;Measures!D1569)</f>
        <v xml:space="preserve"> - </v>
      </c>
    </row>
    <row r="1622" spans="16:17" x14ac:dyDescent="0.25">
      <c r="P1622" t="str">
        <f>CONCATENATE(ROW(P1622)-2," - ",Components!B1617)</f>
        <v xml:space="preserve">1620 - </v>
      </c>
      <c r="Q1622" t="str">
        <f>CONCATENATE(Measures!B1570&amp;" - "&amp;Measures!D1570)</f>
        <v xml:space="preserve"> - </v>
      </c>
    </row>
    <row r="1623" spans="16:17" x14ac:dyDescent="0.25">
      <c r="P1623" t="str">
        <f>CONCATENATE(ROW(P1623)-2," - ",Components!B1618)</f>
        <v xml:space="preserve">1621 - </v>
      </c>
      <c r="Q1623" t="str">
        <f>CONCATENATE(Measures!B1571&amp;" - "&amp;Measures!D1571)</f>
        <v xml:space="preserve"> - </v>
      </c>
    </row>
    <row r="1624" spans="16:17" x14ac:dyDescent="0.25">
      <c r="P1624" t="str">
        <f>CONCATENATE(ROW(P1624)-2," - ",Components!B1619)</f>
        <v xml:space="preserve">1622 - </v>
      </c>
      <c r="Q1624" t="str">
        <f>CONCATENATE(Measures!B1572&amp;" - "&amp;Measures!D1572)</f>
        <v xml:space="preserve"> - </v>
      </c>
    </row>
    <row r="1625" spans="16:17" x14ac:dyDescent="0.25">
      <c r="P1625" t="str">
        <f>CONCATENATE(ROW(P1625)-2," - ",Components!B1620)</f>
        <v xml:space="preserve">1623 - </v>
      </c>
      <c r="Q1625" t="str">
        <f>CONCATENATE(Measures!B1573&amp;" - "&amp;Measures!D1573)</f>
        <v xml:space="preserve"> - </v>
      </c>
    </row>
    <row r="1626" spans="16:17" x14ac:dyDescent="0.25">
      <c r="P1626" t="str">
        <f>CONCATENATE(ROW(P1626)-2," - ",Components!B1621)</f>
        <v xml:space="preserve">1624 - </v>
      </c>
      <c r="Q1626" t="str">
        <f>CONCATENATE(Measures!B1574&amp;" - "&amp;Measures!D1574)</f>
        <v xml:space="preserve"> - </v>
      </c>
    </row>
    <row r="1627" spans="16:17" x14ac:dyDescent="0.25">
      <c r="P1627" t="str">
        <f>CONCATENATE(ROW(P1627)-2," - ",Components!B1622)</f>
        <v xml:space="preserve">1625 - </v>
      </c>
      <c r="Q1627" t="str">
        <f>CONCATENATE(Measures!B1575&amp;" - "&amp;Measures!D1575)</f>
        <v xml:space="preserve"> - </v>
      </c>
    </row>
    <row r="1628" spans="16:17" x14ac:dyDescent="0.25">
      <c r="P1628" t="str">
        <f>CONCATENATE(ROW(P1628)-2," - ",Components!B1623)</f>
        <v xml:space="preserve">1626 - </v>
      </c>
      <c r="Q1628" t="str">
        <f>CONCATENATE(Measures!B1576&amp;" - "&amp;Measures!D1576)</f>
        <v xml:space="preserve"> - </v>
      </c>
    </row>
    <row r="1629" spans="16:17" x14ac:dyDescent="0.25">
      <c r="P1629" t="str">
        <f>CONCATENATE(ROW(P1629)-2," - ",Components!B1624)</f>
        <v xml:space="preserve">1627 - </v>
      </c>
      <c r="Q1629" t="str">
        <f>CONCATENATE(Measures!B1577&amp;" - "&amp;Measures!D1577)</f>
        <v xml:space="preserve"> - </v>
      </c>
    </row>
    <row r="1630" spans="16:17" x14ac:dyDescent="0.25">
      <c r="P1630" t="str">
        <f>CONCATENATE(ROW(P1630)-2," - ",Components!B1625)</f>
        <v xml:space="preserve">1628 - </v>
      </c>
      <c r="Q1630" t="str">
        <f>CONCATENATE(Measures!B1578&amp;" - "&amp;Measures!D1578)</f>
        <v xml:space="preserve"> - </v>
      </c>
    </row>
    <row r="1631" spans="16:17" x14ac:dyDescent="0.25">
      <c r="P1631" t="str">
        <f>CONCATENATE(ROW(P1631)-2," - ",Components!B1626)</f>
        <v xml:space="preserve">1629 - </v>
      </c>
      <c r="Q1631" t="str">
        <f>CONCATENATE(Measures!B1579&amp;" - "&amp;Measures!D1579)</f>
        <v xml:space="preserve"> - </v>
      </c>
    </row>
    <row r="1632" spans="16:17" x14ac:dyDescent="0.25">
      <c r="P1632" t="str">
        <f>CONCATENATE(ROW(P1632)-2," - ",Components!B1627)</f>
        <v xml:space="preserve">1630 - </v>
      </c>
      <c r="Q1632" t="str">
        <f>CONCATENATE(Measures!B1580&amp;" - "&amp;Measures!D1580)</f>
        <v xml:space="preserve"> - </v>
      </c>
    </row>
    <row r="1633" spans="16:17" x14ac:dyDescent="0.25">
      <c r="P1633" t="str">
        <f>CONCATENATE(ROW(P1633)-2," - ",Components!B1628)</f>
        <v xml:space="preserve">1631 - </v>
      </c>
      <c r="Q1633" t="str">
        <f>CONCATENATE(Measures!B1581&amp;" - "&amp;Measures!D1581)</f>
        <v xml:space="preserve"> - </v>
      </c>
    </row>
    <row r="1634" spans="16:17" x14ac:dyDescent="0.25">
      <c r="P1634" t="str">
        <f>CONCATENATE(ROW(P1634)-2," - ",Components!B1629)</f>
        <v xml:space="preserve">1632 - </v>
      </c>
      <c r="Q1634" t="str">
        <f>CONCATENATE(Measures!B1582&amp;" - "&amp;Measures!D1582)</f>
        <v xml:space="preserve"> - </v>
      </c>
    </row>
    <row r="1635" spans="16:17" x14ac:dyDescent="0.25">
      <c r="P1635" t="str">
        <f>CONCATENATE(ROW(P1635)-2," - ",Components!B1630)</f>
        <v xml:space="preserve">1633 - </v>
      </c>
      <c r="Q1635" t="str">
        <f>CONCATENATE(Measures!B1583&amp;" - "&amp;Measures!D1583)</f>
        <v xml:space="preserve"> - </v>
      </c>
    </row>
    <row r="1636" spans="16:17" x14ac:dyDescent="0.25">
      <c r="P1636" t="str">
        <f>CONCATENATE(ROW(P1636)-2," - ",Components!B1631)</f>
        <v xml:space="preserve">1634 - </v>
      </c>
      <c r="Q1636" t="str">
        <f>CONCATENATE(Measures!B1584&amp;" - "&amp;Measures!D1584)</f>
        <v xml:space="preserve"> - </v>
      </c>
    </row>
    <row r="1637" spans="16:17" x14ac:dyDescent="0.25">
      <c r="P1637" t="str">
        <f>CONCATENATE(ROW(P1637)-2," - ",Components!B1632)</f>
        <v xml:space="preserve">1635 - </v>
      </c>
      <c r="Q1637" t="str">
        <f>CONCATENATE(Measures!B1585&amp;" - "&amp;Measures!D1585)</f>
        <v xml:space="preserve"> - </v>
      </c>
    </row>
    <row r="1638" spans="16:17" x14ac:dyDescent="0.25">
      <c r="P1638" t="str">
        <f>CONCATENATE(ROW(P1638)-2," - ",Components!B1633)</f>
        <v xml:space="preserve">1636 - </v>
      </c>
      <c r="Q1638" t="str">
        <f>CONCATENATE(Measures!B1586&amp;" - "&amp;Measures!D1586)</f>
        <v xml:space="preserve"> - </v>
      </c>
    </row>
    <row r="1639" spans="16:17" x14ac:dyDescent="0.25">
      <c r="P1639" t="str">
        <f>CONCATENATE(ROW(P1639)-2," - ",Components!B1634)</f>
        <v xml:space="preserve">1637 - </v>
      </c>
      <c r="Q1639" t="str">
        <f>CONCATENATE(Measures!B1587&amp;" - "&amp;Measures!D1587)</f>
        <v xml:space="preserve"> - </v>
      </c>
    </row>
    <row r="1640" spans="16:17" x14ac:dyDescent="0.25">
      <c r="P1640" t="str">
        <f>CONCATENATE(ROW(P1640)-2," - ",Components!B1635)</f>
        <v xml:space="preserve">1638 - </v>
      </c>
      <c r="Q1640" t="str">
        <f>CONCATENATE(Measures!B1588&amp;" - "&amp;Measures!D1588)</f>
        <v xml:space="preserve"> - </v>
      </c>
    </row>
    <row r="1641" spans="16:17" x14ac:dyDescent="0.25">
      <c r="P1641" t="str">
        <f>CONCATENATE(ROW(P1641)-2," - ",Components!B1636)</f>
        <v xml:space="preserve">1639 - </v>
      </c>
      <c r="Q1641" t="str">
        <f>CONCATENATE(Measures!B1589&amp;" - "&amp;Measures!D1589)</f>
        <v xml:space="preserve"> - </v>
      </c>
    </row>
    <row r="1642" spans="16:17" x14ac:dyDescent="0.25">
      <c r="P1642" t="str">
        <f>CONCATENATE(ROW(P1642)-2," - ",Components!B1637)</f>
        <v xml:space="preserve">1640 - </v>
      </c>
      <c r="Q1642" t="str">
        <f>CONCATENATE(Measures!B1590&amp;" - "&amp;Measures!D1590)</f>
        <v xml:space="preserve"> - </v>
      </c>
    </row>
    <row r="1643" spans="16:17" x14ac:dyDescent="0.25">
      <c r="P1643" t="str">
        <f>CONCATENATE(ROW(P1643)-2," - ",Components!B1638)</f>
        <v xml:space="preserve">1641 - </v>
      </c>
      <c r="Q1643" t="str">
        <f>CONCATENATE(Measures!B1591&amp;" - "&amp;Measures!D1591)</f>
        <v xml:space="preserve"> - </v>
      </c>
    </row>
    <row r="1644" spans="16:17" x14ac:dyDescent="0.25">
      <c r="P1644" t="str">
        <f>CONCATENATE(ROW(P1644)-2," - ",Components!B1639)</f>
        <v xml:space="preserve">1642 - </v>
      </c>
      <c r="Q1644" t="str">
        <f>CONCATENATE(Measures!B1592&amp;" - "&amp;Measures!D1592)</f>
        <v xml:space="preserve"> - </v>
      </c>
    </row>
    <row r="1645" spans="16:17" x14ac:dyDescent="0.25">
      <c r="P1645" t="str">
        <f>CONCATENATE(ROW(P1645)-2," - ",Components!B1640)</f>
        <v xml:space="preserve">1643 - </v>
      </c>
      <c r="Q1645" t="str">
        <f>CONCATENATE(Measures!B1593&amp;" - "&amp;Measures!D1593)</f>
        <v xml:space="preserve"> - </v>
      </c>
    </row>
    <row r="1646" spans="16:17" x14ac:dyDescent="0.25">
      <c r="P1646" t="str">
        <f>CONCATENATE(ROW(P1646)-2," - ",Components!B1641)</f>
        <v xml:space="preserve">1644 - </v>
      </c>
      <c r="Q1646" t="str">
        <f>CONCATENATE(Measures!B1594&amp;" - "&amp;Measures!D1594)</f>
        <v xml:space="preserve"> - </v>
      </c>
    </row>
    <row r="1647" spans="16:17" x14ac:dyDescent="0.25">
      <c r="P1647" t="str">
        <f>CONCATENATE(ROW(P1647)-2," - ",Components!B1642)</f>
        <v xml:space="preserve">1645 - </v>
      </c>
      <c r="Q1647" t="str">
        <f>CONCATENATE(Measures!B1595&amp;" - "&amp;Measures!D1595)</f>
        <v xml:space="preserve"> - </v>
      </c>
    </row>
    <row r="1648" spans="16:17" x14ac:dyDescent="0.25">
      <c r="P1648" t="str">
        <f>CONCATENATE(ROW(P1648)-2," - ",Components!B1643)</f>
        <v xml:space="preserve">1646 - </v>
      </c>
      <c r="Q1648" t="str">
        <f>CONCATENATE(Measures!B1596&amp;" - "&amp;Measures!D1596)</f>
        <v xml:space="preserve"> - </v>
      </c>
    </row>
    <row r="1649" spans="16:17" x14ac:dyDescent="0.25">
      <c r="P1649" t="str">
        <f>CONCATENATE(ROW(P1649)-2," - ",Components!B1644)</f>
        <v xml:space="preserve">1647 - </v>
      </c>
      <c r="Q1649" t="str">
        <f>CONCATENATE(Measures!B1597&amp;" - "&amp;Measures!D1597)</f>
        <v xml:space="preserve"> - </v>
      </c>
    </row>
    <row r="1650" spans="16:17" x14ac:dyDescent="0.25">
      <c r="P1650" t="str">
        <f>CONCATENATE(ROW(P1650)-2," - ",Components!B1645)</f>
        <v xml:space="preserve">1648 - </v>
      </c>
      <c r="Q1650" t="str">
        <f>CONCATENATE(Measures!B1598&amp;" - "&amp;Measures!D1598)</f>
        <v xml:space="preserve"> - </v>
      </c>
    </row>
    <row r="1651" spans="16:17" x14ac:dyDescent="0.25">
      <c r="P1651" t="str">
        <f>CONCATENATE(ROW(P1651)-2," - ",Components!B1646)</f>
        <v xml:space="preserve">1649 - </v>
      </c>
      <c r="Q1651" t="str">
        <f>CONCATENATE(Measures!B1599&amp;" - "&amp;Measures!D1599)</f>
        <v xml:space="preserve"> - </v>
      </c>
    </row>
    <row r="1652" spans="16:17" x14ac:dyDescent="0.25">
      <c r="P1652" t="str">
        <f>CONCATENATE(ROW(P1652)-2," - ",Components!B1647)</f>
        <v xml:space="preserve">1650 - </v>
      </c>
      <c r="Q1652" t="str">
        <f>CONCATENATE(Measures!B1600&amp;" - "&amp;Measures!D1600)</f>
        <v xml:space="preserve"> - </v>
      </c>
    </row>
    <row r="1653" spans="16:17" x14ac:dyDescent="0.25">
      <c r="P1653" t="str">
        <f>CONCATENATE(ROW(P1653)-2," - ",Components!B1648)</f>
        <v xml:space="preserve">1651 - </v>
      </c>
      <c r="Q1653" t="str">
        <f>CONCATENATE(Measures!B1601&amp;" - "&amp;Measures!D1601)</f>
        <v xml:space="preserve"> - </v>
      </c>
    </row>
    <row r="1654" spans="16:17" x14ac:dyDescent="0.25">
      <c r="P1654" t="str">
        <f>CONCATENATE(ROW(P1654)-2," - ",Components!B1649)</f>
        <v xml:space="preserve">1652 - </v>
      </c>
      <c r="Q1654" t="str">
        <f>CONCATENATE(Measures!B1602&amp;" - "&amp;Measures!D1602)</f>
        <v xml:space="preserve"> - </v>
      </c>
    </row>
    <row r="1655" spans="16:17" x14ac:dyDescent="0.25">
      <c r="P1655" t="str">
        <f>CONCATENATE(ROW(P1655)-2," - ",Components!B1650)</f>
        <v xml:space="preserve">1653 - </v>
      </c>
      <c r="Q1655" t="str">
        <f>CONCATENATE(Measures!B1603&amp;" - "&amp;Measures!D1603)</f>
        <v xml:space="preserve"> - </v>
      </c>
    </row>
    <row r="1656" spans="16:17" x14ac:dyDescent="0.25">
      <c r="P1656" t="str">
        <f>CONCATENATE(ROW(P1656)-2," - ",Components!B1651)</f>
        <v xml:space="preserve">1654 - </v>
      </c>
      <c r="Q1656" t="str">
        <f>CONCATENATE(Measures!B1604&amp;" - "&amp;Measures!D1604)</f>
        <v xml:space="preserve"> - </v>
      </c>
    </row>
    <row r="1657" spans="16:17" x14ac:dyDescent="0.25">
      <c r="P1657" t="str">
        <f>CONCATENATE(ROW(P1657)-2," - ",Components!B1652)</f>
        <v xml:space="preserve">1655 - </v>
      </c>
      <c r="Q1657" t="str">
        <f>CONCATENATE(Measures!B1605&amp;" - "&amp;Measures!D1605)</f>
        <v xml:space="preserve"> - </v>
      </c>
    </row>
    <row r="1658" spans="16:17" x14ac:dyDescent="0.25">
      <c r="P1658" t="str">
        <f>CONCATENATE(ROW(P1658)-2," - ",Components!B1653)</f>
        <v xml:space="preserve">1656 - </v>
      </c>
      <c r="Q1658" t="str">
        <f>CONCATENATE(Measures!B1606&amp;" - "&amp;Measures!D1606)</f>
        <v xml:space="preserve"> - </v>
      </c>
    </row>
    <row r="1659" spans="16:17" x14ac:dyDescent="0.25">
      <c r="P1659" t="str">
        <f>CONCATENATE(ROW(P1659)-2," - ",Components!B1654)</f>
        <v xml:space="preserve">1657 - </v>
      </c>
      <c r="Q1659" t="str">
        <f>CONCATENATE(Measures!B1607&amp;" - "&amp;Measures!D1607)</f>
        <v xml:space="preserve"> - </v>
      </c>
    </row>
    <row r="1660" spans="16:17" x14ac:dyDescent="0.25">
      <c r="P1660" t="str">
        <f>CONCATENATE(ROW(P1660)-2," - ",Components!B1655)</f>
        <v xml:space="preserve">1658 - </v>
      </c>
      <c r="Q1660" t="str">
        <f>CONCATENATE(Measures!B1608&amp;" - "&amp;Measures!D1608)</f>
        <v xml:space="preserve"> - </v>
      </c>
    </row>
    <row r="1661" spans="16:17" x14ac:dyDescent="0.25">
      <c r="P1661" t="str">
        <f>CONCATENATE(ROW(P1661)-2," - ",Components!B1656)</f>
        <v xml:space="preserve">1659 - </v>
      </c>
      <c r="Q1661" t="str">
        <f>CONCATENATE(Measures!B1609&amp;" - "&amp;Measures!D1609)</f>
        <v xml:space="preserve"> - </v>
      </c>
    </row>
    <row r="1662" spans="16:17" x14ac:dyDescent="0.25">
      <c r="P1662" t="str">
        <f>CONCATENATE(ROW(P1662)-2," - ",Components!B1657)</f>
        <v xml:space="preserve">1660 - </v>
      </c>
      <c r="Q1662" t="str">
        <f>CONCATENATE(Measures!B1610&amp;" - "&amp;Measures!D1610)</f>
        <v xml:space="preserve"> - </v>
      </c>
    </row>
    <row r="1663" spans="16:17" x14ac:dyDescent="0.25">
      <c r="P1663" t="str">
        <f>CONCATENATE(ROW(P1663)-2," - ",Components!B1658)</f>
        <v xml:space="preserve">1661 - </v>
      </c>
      <c r="Q1663" t="str">
        <f>CONCATENATE(Measures!B1611&amp;" - "&amp;Measures!D1611)</f>
        <v xml:space="preserve"> - </v>
      </c>
    </row>
    <row r="1664" spans="16:17" x14ac:dyDescent="0.25">
      <c r="P1664" t="str">
        <f>CONCATENATE(ROW(P1664)-2," - ",Components!B1659)</f>
        <v xml:space="preserve">1662 - </v>
      </c>
      <c r="Q1664" t="str">
        <f>CONCATENATE(Measures!B1612&amp;" - "&amp;Measures!D1612)</f>
        <v xml:space="preserve"> - </v>
      </c>
    </row>
    <row r="1665" spans="16:17" x14ac:dyDescent="0.25">
      <c r="P1665" t="str">
        <f>CONCATENATE(ROW(P1665)-2," - ",Components!B1660)</f>
        <v xml:space="preserve">1663 - </v>
      </c>
      <c r="Q1665" t="str">
        <f>CONCATENATE(Measures!B1613&amp;" - "&amp;Measures!D1613)</f>
        <v xml:space="preserve"> - </v>
      </c>
    </row>
    <row r="1666" spans="16:17" x14ac:dyDescent="0.25">
      <c r="P1666" t="str">
        <f>CONCATENATE(ROW(P1666)-2," - ",Components!B1661)</f>
        <v xml:space="preserve">1664 - </v>
      </c>
      <c r="Q1666" t="str">
        <f>CONCATENATE(Measures!B1614&amp;" - "&amp;Measures!D1614)</f>
        <v xml:space="preserve"> - </v>
      </c>
    </row>
    <row r="1667" spans="16:17" x14ac:dyDescent="0.25">
      <c r="P1667" t="str">
        <f>CONCATENATE(ROW(P1667)-2," - ",Components!B1662)</f>
        <v xml:space="preserve">1665 - </v>
      </c>
      <c r="Q1667" t="str">
        <f>CONCATENATE(Measures!B1615&amp;" - "&amp;Measures!D1615)</f>
        <v xml:space="preserve"> - </v>
      </c>
    </row>
    <row r="1668" spans="16:17" x14ac:dyDescent="0.25">
      <c r="P1668" t="str">
        <f>CONCATENATE(ROW(P1668)-2," - ",Components!B1663)</f>
        <v xml:space="preserve">1666 - </v>
      </c>
      <c r="Q1668" t="str">
        <f>CONCATENATE(Measures!B1616&amp;" - "&amp;Measures!D1616)</f>
        <v xml:space="preserve"> - </v>
      </c>
    </row>
    <row r="1669" spans="16:17" x14ac:dyDescent="0.25">
      <c r="P1669" t="str">
        <f>CONCATENATE(ROW(P1669)-2," - ",Components!B1664)</f>
        <v xml:space="preserve">1667 - </v>
      </c>
      <c r="Q1669" t="str">
        <f>CONCATENATE(Measures!B1617&amp;" - "&amp;Measures!D1617)</f>
        <v xml:space="preserve"> - </v>
      </c>
    </row>
    <row r="1670" spans="16:17" x14ac:dyDescent="0.25">
      <c r="P1670" t="str">
        <f>CONCATENATE(ROW(P1670)-2," - ",Components!B1665)</f>
        <v xml:space="preserve">1668 - </v>
      </c>
      <c r="Q1670" t="str">
        <f>CONCATENATE(Measures!B1618&amp;" - "&amp;Measures!D1618)</f>
        <v xml:space="preserve"> - </v>
      </c>
    </row>
    <row r="1671" spans="16:17" x14ac:dyDescent="0.25">
      <c r="P1671" t="str">
        <f>CONCATENATE(ROW(P1671)-2," - ",Components!B1666)</f>
        <v xml:space="preserve">1669 - </v>
      </c>
      <c r="Q1671" t="str">
        <f>CONCATENATE(Measures!B1619&amp;" - "&amp;Measures!D1619)</f>
        <v xml:space="preserve"> - </v>
      </c>
    </row>
    <row r="1672" spans="16:17" x14ac:dyDescent="0.25">
      <c r="P1672" t="str">
        <f>CONCATENATE(ROW(P1672)-2," - ",Components!B1667)</f>
        <v xml:space="preserve">1670 - </v>
      </c>
      <c r="Q1672" t="str">
        <f>CONCATENATE(Measures!B1620&amp;" - "&amp;Measures!D1620)</f>
        <v xml:space="preserve"> - </v>
      </c>
    </row>
    <row r="1673" spans="16:17" x14ac:dyDescent="0.25">
      <c r="P1673" t="str">
        <f>CONCATENATE(ROW(P1673)-2," - ",Components!B1668)</f>
        <v xml:space="preserve">1671 - </v>
      </c>
      <c r="Q1673" t="str">
        <f>CONCATENATE(Measures!B1621&amp;" - "&amp;Measures!D1621)</f>
        <v xml:space="preserve"> - </v>
      </c>
    </row>
    <row r="1674" spans="16:17" x14ac:dyDescent="0.25">
      <c r="P1674" t="str">
        <f>CONCATENATE(ROW(P1674)-2," - ",Components!B1669)</f>
        <v xml:space="preserve">1672 - </v>
      </c>
      <c r="Q1674" t="str">
        <f>CONCATENATE(Measures!B1622&amp;" - "&amp;Measures!D1622)</f>
        <v xml:space="preserve"> - </v>
      </c>
    </row>
    <row r="1675" spans="16:17" x14ac:dyDescent="0.25">
      <c r="P1675" t="str">
        <f>CONCATENATE(ROW(P1675)-2," - ",Components!B1670)</f>
        <v xml:space="preserve">1673 - </v>
      </c>
      <c r="Q1675" t="str">
        <f>CONCATENATE(Measures!B1623&amp;" - "&amp;Measures!D1623)</f>
        <v xml:space="preserve"> - </v>
      </c>
    </row>
    <row r="1676" spans="16:17" x14ac:dyDescent="0.25">
      <c r="P1676" t="str">
        <f>CONCATENATE(ROW(P1676)-2," - ",Components!B1671)</f>
        <v xml:space="preserve">1674 - </v>
      </c>
      <c r="Q1676" t="str">
        <f>CONCATENATE(Measures!B1624&amp;" - "&amp;Measures!D1624)</f>
        <v xml:space="preserve"> - </v>
      </c>
    </row>
    <row r="1677" spans="16:17" x14ac:dyDescent="0.25">
      <c r="P1677" t="str">
        <f>CONCATENATE(ROW(P1677)-2," - ",Components!B1672)</f>
        <v xml:space="preserve">1675 - </v>
      </c>
      <c r="Q1677" t="str">
        <f>CONCATENATE(Measures!B1625&amp;" - "&amp;Measures!D1625)</f>
        <v xml:space="preserve"> - </v>
      </c>
    </row>
    <row r="1678" spans="16:17" x14ac:dyDescent="0.25">
      <c r="P1678" t="str">
        <f>CONCATENATE(ROW(P1678)-2," - ",Components!B1673)</f>
        <v xml:space="preserve">1676 - </v>
      </c>
      <c r="Q1678" t="str">
        <f>CONCATENATE(Measures!B1626&amp;" - "&amp;Measures!D1626)</f>
        <v xml:space="preserve"> - </v>
      </c>
    </row>
    <row r="1679" spans="16:17" x14ac:dyDescent="0.25">
      <c r="P1679" t="str">
        <f>CONCATENATE(ROW(P1679)-2," - ",Components!B1674)</f>
        <v xml:space="preserve">1677 - </v>
      </c>
      <c r="Q1679" t="str">
        <f>CONCATENATE(Measures!B1627&amp;" - "&amp;Measures!D1627)</f>
        <v xml:space="preserve"> - </v>
      </c>
    </row>
    <row r="1680" spans="16:17" x14ac:dyDescent="0.25">
      <c r="P1680" t="str">
        <f>CONCATENATE(ROW(P1680)-2," - ",Components!B1675)</f>
        <v xml:space="preserve">1678 - </v>
      </c>
      <c r="Q1680" t="str">
        <f>CONCATENATE(Measures!B1628&amp;" - "&amp;Measures!D1628)</f>
        <v xml:space="preserve"> - </v>
      </c>
    </row>
    <row r="1681" spans="16:17" x14ac:dyDescent="0.25">
      <c r="P1681" t="str">
        <f>CONCATENATE(ROW(P1681)-2," - ",Components!B1676)</f>
        <v xml:space="preserve">1679 - </v>
      </c>
      <c r="Q1681" t="str">
        <f>CONCATENATE(Measures!B1629&amp;" - "&amp;Measures!D1629)</f>
        <v xml:space="preserve"> - </v>
      </c>
    </row>
    <row r="1682" spans="16:17" x14ac:dyDescent="0.25">
      <c r="P1682" t="str">
        <f>CONCATENATE(ROW(P1682)-2," - ",Components!B1677)</f>
        <v xml:space="preserve">1680 - </v>
      </c>
      <c r="Q1682" t="str">
        <f>CONCATENATE(Measures!B1630&amp;" - "&amp;Measures!D1630)</f>
        <v xml:space="preserve"> - </v>
      </c>
    </row>
    <row r="1683" spans="16:17" x14ac:dyDescent="0.25">
      <c r="P1683" t="str">
        <f>CONCATENATE(ROW(P1683)-2," - ",Components!B1678)</f>
        <v xml:space="preserve">1681 - </v>
      </c>
      <c r="Q1683" t="str">
        <f>CONCATENATE(Measures!B1631&amp;" - "&amp;Measures!D1631)</f>
        <v xml:space="preserve"> - </v>
      </c>
    </row>
    <row r="1684" spans="16:17" x14ac:dyDescent="0.25">
      <c r="P1684" t="str">
        <f>CONCATENATE(ROW(P1684)-2," - ",Components!B1679)</f>
        <v xml:space="preserve">1682 - </v>
      </c>
      <c r="Q1684" t="str">
        <f>CONCATENATE(Measures!B1632&amp;" - "&amp;Measures!D1632)</f>
        <v xml:space="preserve"> - </v>
      </c>
    </row>
    <row r="1685" spans="16:17" x14ac:dyDescent="0.25">
      <c r="P1685" t="str">
        <f>CONCATENATE(ROW(P1685)-2," - ",Components!B1680)</f>
        <v xml:space="preserve">1683 - </v>
      </c>
      <c r="Q1685" t="str">
        <f>CONCATENATE(Measures!B1633&amp;" - "&amp;Measures!D1633)</f>
        <v xml:space="preserve"> - </v>
      </c>
    </row>
    <row r="1686" spans="16:17" x14ac:dyDescent="0.25">
      <c r="P1686" t="str">
        <f>CONCATENATE(ROW(P1686)-2," - ",Components!B1681)</f>
        <v xml:space="preserve">1684 - </v>
      </c>
      <c r="Q1686" t="str">
        <f>CONCATENATE(Measures!B1634&amp;" - "&amp;Measures!D1634)</f>
        <v xml:space="preserve"> - </v>
      </c>
    </row>
    <row r="1687" spans="16:17" x14ac:dyDescent="0.25">
      <c r="P1687" t="str">
        <f>CONCATENATE(ROW(P1687)-2," - ",Components!B1682)</f>
        <v xml:space="preserve">1685 - </v>
      </c>
      <c r="Q1687" t="str">
        <f>CONCATENATE(Measures!B1635&amp;" - "&amp;Measures!D1635)</f>
        <v xml:space="preserve"> - </v>
      </c>
    </row>
    <row r="1688" spans="16:17" x14ac:dyDescent="0.25">
      <c r="P1688" t="str">
        <f>CONCATENATE(ROW(P1688)-2," - ",Components!B1683)</f>
        <v xml:space="preserve">1686 - </v>
      </c>
      <c r="Q1688" t="str">
        <f>CONCATENATE(Measures!B1636&amp;" - "&amp;Measures!D1636)</f>
        <v xml:space="preserve"> - </v>
      </c>
    </row>
    <row r="1689" spans="16:17" x14ac:dyDescent="0.25">
      <c r="P1689" t="str">
        <f>CONCATENATE(ROW(P1689)-2," - ",Components!B1684)</f>
        <v xml:space="preserve">1687 - </v>
      </c>
      <c r="Q1689" t="str">
        <f>CONCATENATE(Measures!B1637&amp;" - "&amp;Measures!D1637)</f>
        <v xml:space="preserve"> - </v>
      </c>
    </row>
    <row r="1690" spans="16:17" x14ac:dyDescent="0.25">
      <c r="P1690" t="str">
        <f>CONCATENATE(ROW(P1690)-2," - ",Components!B1685)</f>
        <v xml:space="preserve">1688 - </v>
      </c>
      <c r="Q1690" t="str">
        <f>CONCATENATE(Measures!B1638&amp;" - "&amp;Measures!D1638)</f>
        <v xml:space="preserve"> - </v>
      </c>
    </row>
    <row r="1691" spans="16:17" x14ac:dyDescent="0.25">
      <c r="P1691" t="str">
        <f>CONCATENATE(ROW(P1691)-2," - ",Components!B1686)</f>
        <v xml:space="preserve">1689 - </v>
      </c>
      <c r="Q1691" t="str">
        <f>CONCATENATE(Measures!B1639&amp;" - "&amp;Measures!D1639)</f>
        <v xml:space="preserve"> - </v>
      </c>
    </row>
    <row r="1692" spans="16:17" x14ac:dyDescent="0.25">
      <c r="P1692" t="str">
        <f>CONCATENATE(ROW(P1692)-2," - ",Components!B1687)</f>
        <v xml:space="preserve">1690 - </v>
      </c>
      <c r="Q1692" t="str">
        <f>CONCATENATE(Measures!B1640&amp;" - "&amp;Measures!D1640)</f>
        <v xml:space="preserve"> - </v>
      </c>
    </row>
    <row r="1693" spans="16:17" x14ac:dyDescent="0.25">
      <c r="P1693" t="str">
        <f>CONCATENATE(ROW(P1693)-2," - ",Components!B1688)</f>
        <v xml:space="preserve">1691 - </v>
      </c>
      <c r="Q1693" t="str">
        <f>CONCATENATE(Measures!B1641&amp;" - "&amp;Measures!D1641)</f>
        <v xml:space="preserve"> - </v>
      </c>
    </row>
    <row r="1694" spans="16:17" x14ac:dyDescent="0.25">
      <c r="P1694" t="str">
        <f>CONCATENATE(ROW(P1694)-2," - ",Components!B1689)</f>
        <v xml:space="preserve">1692 - </v>
      </c>
      <c r="Q1694" t="str">
        <f>CONCATENATE(Measures!B1642&amp;" - "&amp;Measures!D1642)</f>
        <v xml:space="preserve"> - </v>
      </c>
    </row>
    <row r="1695" spans="16:17" x14ac:dyDescent="0.25">
      <c r="P1695" t="str">
        <f>CONCATENATE(ROW(P1695)-2," - ",Components!B1690)</f>
        <v xml:space="preserve">1693 - </v>
      </c>
      <c r="Q1695" t="str">
        <f>CONCATENATE(Measures!B1643&amp;" - "&amp;Measures!D1643)</f>
        <v xml:space="preserve"> - </v>
      </c>
    </row>
    <row r="1696" spans="16:17" x14ac:dyDescent="0.25">
      <c r="P1696" t="str">
        <f>CONCATENATE(ROW(P1696)-2," - ",Components!B1691)</f>
        <v xml:space="preserve">1694 - </v>
      </c>
      <c r="Q1696" t="str">
        <f>CONCATENATE(Measures!B1644&amp;" - "&amp;Measures!D1644)</f>
        <v xml:space="preserve"> - </v>
      </c>
    </row>
    <row r="1697" spans="16:17" x14ac:dyDescent="0.25">
      <c r="P1697" t="str">
        <f>CONCATENATE(ROW(P1697)-2," - ",Components!B1692)</f>
        <v xml:space="preserve">1695 - </v>
      </c>
      <c r="Q1697" t="str">
        <f>CONCATENATE(Measures!B1645&amp;" - "&amp;Measures!D1645)</f>
        <v xml:space="preserve"> - </v>
      </c>
    </row>
    <row r="1698" spans="16:17" x14ac:dyDescent="0.25">
      <c r="P1698" t="str">
        <f>CONCATENATE(ROW(P1698)-2," - ",Components!B1693)</f>
        <v xml:space="preserve">1696 - </v>
      </c>
      <c r="Q1698" t="str">
        <f>CONCATENATE(Measures!B1646&amp;" - "&amp;Measures!D1646)</f>
        <v xml:space="preserve"> - </v>
      </c>
    </row>
    <row r="1699" spans="16:17" x14ac:dyDescent="0.25">
      <c r="P1699" t="str">
        <f>CONCATENATE(ROW(P1699)-2," - ",Components!B1694)</f>
        <v xml:space="preserve">1697 - </v>
      </c>
      <c r="Q1699" t="str">
        <f>CONCATENATE(Measures!B1647&amp;" - "&amp;Measures!D1647)</f>
        <v xml:space="preserve"> - </v>
      </c>
    </row>
    <row r="1700" spans="16:17" x14ac:dyDescent="0.25">
      <c r="P1700" t="str">
        <f>CONCATENATE(ROW(P1700)-2," - ",Components!B1695)</f>
        <v xml:space="preserve">1698 - </v>
      </c>
      <c r="Q1700" t="str">
        <f>CONCATENATE(Measures!B1648&amp;" - "&amp;Measures!D1648)</f>
        <v xml:space="preserve"> - </v>
      </c>
    </row>
    <row r="1701" spans="16:17" x14ac:dyDescent="0.25">
      <c r="P1701" t="str">
        <f>CONCATENATE(ROW(P1701)-2," - ",Components!B1696)</f>
        <v xml:space="preserve">1699 - </v>
      </c>
      <c r="Q1701" t="str">
        <f>CONCATENATE(Measures!B1649&amp;" - "&amp;Measures!D1649)</f>
        <v xml:space="preserve"> - </v>
      </c>
    </row>
    <row r="1702" spans="16:17" x14ac:dyDescent="0.25">
      <c r="P1702" t="str">
        <f>CONCATENATE(ROW(P1702)-2," - ",Components!B1697)</f>
        <v xml:space="preserve">1700 - </v>
      </c>
      <c r="Q1702" t="str">
        <f>CONCATENATE(Measures!B1650&amp;" - "&amp;Measures!D1650)</f>
        <v xml:space="preserve"> - </v>
      </c>
    </row>
    <row r="1703" spans="16:17" x14ac:dyDescent="0.25">
      <c r="P1703" t="str">
        <f>CONCATENATE(ROW(P1703)-2," - ",Components!B1698)</f>
        <v xml:space="preserve">1701 - </v>
      </c>
      <c r="Q1703" t="str">
        <f>CONCATENATE(Measures!B1651&amp;" - "&amp;Measures!D1651)</f>
        <v xml:space="preserve"> - </v>
      </c>
    </row>
    <row r="1704" spans="16:17" x14ac:dyDescent="0.25">
      <c r="P1704" t="str">
        <f>CONCATENATE(ROW(P1704)-2," - ",Components!B1699)</f>
        <v xml:space="preserve">1702 - </v>
      </c>
      <c r="Q1704" t="str">
        <f>CONCATENATE(Measures!B1652&amp;" - "&amp;Measures!D1652)</f>
        <v xml:space="preserve"> - </v>
      </c>
    </row>
    <row r="1705" spans="16:17" x14ac:dyDescent="0.25">
      <c r="P1705" t="str">
        <f>CONCATENATE(ROW(P1705)-2," - ",Components!B1700)</f>
        <v xml:space="preserve">1703 - </v>
      </c>
      <c r="Q1705" t="str">
        <f>CONCATENATE(Measures!B1653&amp;" - "&amp;Measures!D1653)</f>
        <v xml:space="preserve"> - </v>
      </c>
    </row>
    <row r="1706" spans="16:17" x14ac:dyDescent="0.25">
      <c r="P1706" t="str">
        <f>CONCATENATE(ROW(P1706)-2," - ",Components!B1701)</f>
        <v xml:space="preserve">1704 - </v>
      </c>
      <c r="Q1706" t="str">
        <f>CONCATENATE(Measures!B1654&amp;" - "&amp;Measures!D1654)</f>
        <v xml:space="preserve"> - </v>
      </c>
    </row>
    <row r="1707" spans="16:17" x14ac:dyDescent="0.25">
      <c r="P1707" t="str">
        <f>CONCATENATE(ROW(P1707)-2," - ",Components!B1702)</f>
        <v xml:space="preserve">1705 - </v>
      </c>
      <c r="Q1707" t="str">
        <f>CONCATENATE(Measures!B1655&amp;" - "&amp;Measures!D1655)</f>
        <v xml:space="preserve"> - </v>
      </c>
    </row>
    <row r="1708" spans="16:17" x14ac:dyDescent="0.25">
      <c r="P1708" t="str">
        <f>CONCATENATE(ROW(P1708)-2," - ",Components!B1703)</f>
        <v xml:space="preserve">1706 - </v>
      </c>
      <c r="Q1708" t="str">
        <f>CONCATENATE(Measures!B1656&amp;" - "&amp;Measures!D1656)</f>
        <v xml:space="preserve"> - </v>
      </c>
    </row>
    <row r="1709" spans="16:17" x14ac:dyDescent="0.25">
      <c r="P1709" t="str">
        <f>CONCATENATE(ROW(P1709)-2," - ",Components!B1704)</f>
        <v xml:space="preserve">1707 - </v>
      </c>
      <c r="Q1709" t="str">
        <f>CONCATENATE(Measures!B1657&amp;" - "&amp;Measures!D1657)</f>
        <v xml:space="preserve"> - </v>
      </c>
    </row>
    <row r="1710" spans="16:17" x14ac:dyDescent="0.25">
      <c r="P1710" t="str">
        <f>CONCATENATE(ROW(P1710)-2," - ",Components!B1705)</f>
        <v xml:space="preserve">1708 - </v>
      </c>
      <c r="Q1710" t="str">
        <f>CONCATENATE(Measures!B1658&amp;" - "&amp;Measures!D1658)</f>
        <v xml:space="preserve"> - </v>
      </c>
    </row>
    <row r="1711" spans="16:17" x14ac:dyDescent="0.25">
      <c r="P1711" t="str">
        <f>CONCATENATE(ROW(P1711)-2," - ",Components!B1706)</f>
        <v xml:space="preserve">1709 - </v>
      </c>
      <c r="Q1711" t="str">
        <f>CONCATENATE(Measures!B1659&amp;" - "&amp;Measures!D1659)</f>
        <v xml:space="preserve"> - </v>
      </c>
    </row>
    <row r="1712" spans="16:17" x14ac:dyDescent="0.25">
      <c r="P1712" t="str">
        <f>CONCATENATE(ROW(P1712)-2," - ",Components!B1707)</f>
        <v xml:space="preserve">1710 - </v>
      </c>
      <c r="Q1712" t="str">
        <f>CONCATENATE(Measures!B1660&amp;" - "&amp;Measures!D1660)</f>
        <v xml:space="preserve"> - </v>
      </c>
    </row>
    <row r="1713" spans="16:17" x14ac:dyDescent="0.25">
      <c r="P1713" t="str">
        <f>CONCATENATE(ROW(P1713)-2," - ",Components!B1708)</f>
        <v xml:space="preserve">1711 - </v>
      </c>
      <c r="Q1713" t="str">
        <f>CONCATENATE(Measures!B1661&amp;" - "&amp;Measures!D1661)</f>
        <v xml:space="preserve"> - </v>
      </c>
    </row>
    <row r="1714" spans="16:17" x14ac:dyDescent="0.25">
      <c r="P1714" t="str">
        <f>CONCATENATE(ROW(P1714)-2," - ",Components!B1709)</f>
        <v xml:space="preserve">1712 - </v>
      </c>
      <c r="Q1714" t="str">
        <f>CONCATENATE(Measures!B1662&amp;" - "&amp;Measures!D1662)</f>
        <v xml:space="preserve"> - </v>
      </c>
    </row>
    <row r="1715" spans="16:17" x14ac:dyDescent="0.25">
      <c r="P1715" t="str">
        <f>CONCATENATE(ROW(P1715)-2," - ",Components!B1710)</f>
        <v xml:space="preserve">1713 - </v>
      </c>
      <c r="Q1715" t="str">
        <f>CONCATENATE(Measures!B1663&amp;" - "&amp;Measures!D1663)</f>
        <v xml:space="preserve"> - </v>
      </c>
    </row>
    <row r="1716" spans="16:17" x14ac:dyDescent="0.25">
      <c r="P1716" t="str">
        <f>CONCATENATE(ROW(P1716)-2," - ",Components!B1711)</f>
        <v xml:space="preserve">1714 - </v>
      </c>
      <c r="Q1716" t="str">
        <f>CONCATENATE(Measures!B1664&amp;" - "&amp;Measures!D1664)</f>
        <v xml:space="preserve"> - </v>
      </c>
    </row>
    <row r="1717" spans="16:17" x14ac:dyDescent="0.25">
      <c r="P1717" t="str">
        <f>CONCATENATE(ROW(P1717)-2," - ",Components!B1712)</f>
        <v xml:space="preserve">1715 - </v>
      </c>
      <c r="Q1717" t="str">
        <f>CONCATENATE(Measures!B1665&amp;" - "&amp;Measures!D1665)</f>
        <v xml:space="preserve"> - </v>
      </c>
    </row>
    <row r="1718" spans="16:17" x14ac:dyDescent="0.25">
      <c r="P1718" t="str">
        <f>CONCATENATE(ROW(P1718)-2," - ",Components!B1713)</f>
        <v xml:space="preserve">1716 - </v>
      </c>
      <c r="Q1718" t="str">
        <f>CONCATENATE(Measures!B1666&amp;" - "&amp;Measures!D1666)</f>
        <v xml:space="preserve"> - </v>
      </c>
    </row>
    <row r="1719" spans="16:17" x14ac:dyDescent="0.25">
      <c r="P1719" t="str">
        <f>CONCATENATE(ROW(P1719)-2," - ",Components!B1714)</f>
        <v xml:space="preserve">1717 - </v>
      </c>
      <c r="Q1719" t="str">
        <f>CONCATENATE(Measures!B1667&amp;" - "&amp;Measures!D1667)</f>
        <v xml:space="preserve"> - </v>
      </c>
    </row>
    <row r="1720" spans="16:17" x14ac:dyDescent="0.25">
      <c r="P1720" t="str">
        <f>CONCATENATE(ROW(P1720)-2," - ",Components!B1715)</f>
        <v xml:space="preserve">1718 - </v>
      </c>
      <c r="Q1720" t="str">
        <f>CONCATENATE(Measures!B1668&amp;" - "&amp;Measures!D1668)</f>
        <v xml:space="preserve"> - </v>
      </c>
    </row>
    <row r="1721" spans="16:17" x14ac:dyDescent="0.25">
      <c r="P1721" t="str">
        <f>CONCATENATE(ROW(P1721)-2," - ",Components!B1716)</f>
        <v xml:space="preserve">1719 - </v>
      </c>
      <c r="Q1721" t="str">
        <f>CONCATENATE(Measures!B1669&amp;" - "&amp;Measures!D1669)</f>
        <v xml:space="preserve"> - </v>
      </c>
    </row>
    <row r="1722" spans="16:17" x14ac:dyDescent="0.25">
      <c r="P1722" t="str">
        <f>CONCATENATE(ROW(P1722)-2," - ",Components!B1717)</f>
        <v xml:space="preserve">1720 - </v>
      </c>
      <c r="Q1722" t="str">
        <f>CONCATENATE(Measures!B1670&amp;" - "&amp;Measures!D1670)</f>
        <v xml:space="preserve"> - </v>
      </c>
    </row>
    <row r="1723" spans="16:17" x14ac:dyDescent="0.25">
      <c r="P1723" t="str">
        <f>CONCATENATE(ROW(P1723)-2," - ",Components!B1718)</f>
        <v xml:space="preserve">1721 - </v>
      </c>
      <c r="Q1723" t="str">
        <f>CONCATENATE(Measures!B1671&amp;" - "&amp;Measures!D1671)</f>
        <v xml:space="preserve"> - </v>
      </c>
    </row>
    <row r="1724" spans="16:17" x14ac:dyDescent="0.25">
      <c r="P1724" t="str">
        <f>CONCATENATE(ROW(P1724)-2," - ",Components!B1719)</f>
        <v xml:space="preserve">1722 - </v>
      </c>
      <c r="Q1724" t="str">
        <f>CONCATENATE(Measures!B1672&amp;" - "&amp;Measures!D1672)</f>
        <v xml:space="preserve"> - </v>
      </c>
    </row>
    <row r="1725" spans="16:17" x14ac:dyDescent="0.25">
      <c r="P1725" t="str">
        <f>CONCATENATE(ROW(P1725)-2," - ",Components!B1720)</f>
        <v xml:space="preserve">1723 - </v>
      </c>
      <c r="Q1725" t="str">
        <f>CONCATENATE(Measures!B1673&amp;" - "&amp;Measures!D1673)</f>
        <v xml:space="preserve"> - </v>
      </c>
    </row>
    <row r="1726" spans="16:17" x14ac:dyDescent="0.25">
      <c r="P1726" t="str">
        <f>CONCATENATE(ROW(P1726)-2," - ",Components!B1721)</f>
        <v xml:space="preserve">1724 - </v>
      </c>
      <c r="Q1726" t="str">
        <f>CONCATENATE(Measures!B1674&amp;" - "&amp;Measures!D1674)</f>
        <v xml:space="preserve"> - </v>
      </c>
    </row>
    <row r="1727" spans="16:17" x14ac:dyDescent="0.25">
      <c r="P1727" t="str">
        <f>CONCATENATE(ROW(P1727)-2," - ",Components!B1722)</f>
        <v xml:space="preserve">1725 - </v>
      </c>
      <c r="Q1727" t="str">
        <f>CONCATENATE(Measures!B1675&amp;" - "&amp;Measures!D1675)</f>
        <v xml:space="preserve"> - </v>
      </c>
    </row>
    <row r="1728" spans="16:17" x14ac:dyDescent="0.25">
      <c r="P1728" t="str">
        <f>CONCATENATE(ROW(P1728)-2," - ",Components!B1723)</f>
        <v xml:space="preserve">1726 - </v>
      </c>
      <c r="Q1728" t="str">
        <f>CONCATENATE(Measures!B1676&amp;" - "&amp;Measures!D1676)</f>
        <v xml:space="preserve"> - </v>
      </c>
    </row>
    <row r="1729" spans="16:17" x14ac:dyDescent="0.25">
      <c r="P1729" t="str">
        <f>CONCATENATE(ROW(P1729)-2," - ",Components!B1724)</f>
        <v xml:space="preserve">1727 - </v>
      </c>
      <c r="Q1729" t="str">
        <f>CONCATENATE(Measures!B1677&amp;" - "&amp;Measures!D1677)</f>
        <v xml:space="preserve"> - </v>
      </c>
    </row>
    <row r="1730" spans="16:17" x14ac:dyDescent="0.25">
      <c r="P1730" t="str">
        <f>CONCATENATE(ROW(P1730)-2," - ",Components!B1725)</f>
        <v xml:space="preserve">1728 - </v>
      </c>
      <c r="Q1730" t="str">
        <f>CONCATENATE(Measures!B1678&amp;" - "&amp;Measures!D1678)</f>
        <v xml:space="preserve"> - </v>
      </c>
    </row>
    <row r="1731" spans="16:17" x14ac:dyDescent="0.25">
      <c r="P1731" t="str">
        <f>CONCATENATE(ROW(P1731)-2," - ",Components!B1726)</f>
        <v xml:space="preserve">1729 - </v>
      </c>
      <c r="Q1731" t="str">
        <f>CONCATENATE(Measures!B1679&amp;" - "&amp;Measures!D1679)</f>
        <v xml:space="preserve"> - </v>
      </c>
    </row>
    <row r="1732" spans="16:17" x14ac:dyDescent="0.25">
      <c r="P1732" t="str">
        <f>CONCATENATE(ROW(P1732)-2," - ",Components!B1727)</f>
        <v xml:space="preserve">1730 - </v>
      </c>
      <c r="Q1732" t="str">
        <f>CONCATENATE(Measures!B1680&amp;" - "&amp;Measures!D1680)</f>
        <v xml:space="preserve"> - </v>
      </c>
    </row>
    <row r="1733" spans="16:17" x14ac:dyDescent="0.25">
      <c r="P1733" t="str">
        <f>CONCATENATE(ROW(P1733)-2," - ",Components!B1728)</f>
        <v xml:space="preserve">1731 - </v>
      </c>
      <c r="Q1733" t="str">
        <f>CONCATENATE(Measures!B1681&amp;" - "&amp;Measures!D1681)</f>
        <v xml:space="preserve"> - </v>
      </c>
    </row>
    <row r="1734" spans="16:17" x14ac:dyDescent="0.25">
      <c r="P1734" t="str">
        <f>CONCATENATE(ROW(P1734)-2," - ",Components!B1729)</f>
        <v xml:space="preserve">1732 - </v>
      </c>
      <c r="Q1734" t="str">
        <f>CONCATENATE(Measures!B1682&amp;" - "&amp;Measures!D1682)</f>
        <v xml:space="preserve"> - </v>
      </c>
    </row>
    <row r="1735" spans="16:17" x14ac:dyDescent="0.25">
      <c r="P1735" t="str">
        <f>CONCATENATE(ROW(P1735)-2," - ",Components!B1730)</f>
        <v xml:space="preserve">1733 - </v>
      </c>
      <c r="Q1735" t="str">
        <f>CONCATENATE(Measures!B1683&amp;" - "&amp;Measures!D1683)</f>
        <v xml:space="preserve"> - </v>
      </c>
    </row>
    <row r="1736" spans="16:17" x14ac:dyDescent="0.25">
      <c r="P1736" t="str">
        <f>CONCATENATE(ROW(P1736)-2," - ",Components!B1731)</f>
        <v xml:space="preserve">1734 - </v>
      </c>
      <c r="Q1736" t="str">
        <f>CONCATENATE(Measures!B1684&amp;" - "&amp;Measures!D1684)</f>
        <v xml:space="preserve"> - </v>
      </c>
    </row>
    <row r="1737" spans="16:17" x14ac:dyDescent="0.25">
      <c r="P1737" t="str">
        <f>CONCATENATE(ROW(P1737)-2," - ",Components!B1732)</f>
        <v xml:space="preserve">1735 - </v>
      </c>
      <c r="Q1737" t="str">
        <f>CONCATENATE(Measures!B1685&amp;" - "&amp;Measures!D1685)</f>
        <v xml:space="preserve"> - </v>
      </c>
    </row>
    <row r="1738" spans="16:17" x14ac:dyDescent="0.25">
      <c r="P1738" t="str">
        <f>CONCATENATE(ROW(P1738)-2," - ",Components!B1733)</f>
        <v xml:space="preserve">1736 - </v>
      </c>
      <c r="Q1738" t="str">
        <f>CONCATENATE(Measures!B1686&amp;" - "&amp;Measures!D1686)</f>
        <v xml:space="preserve"> - </v>
      </c>
    </row>
    <row r="1739" spans="16:17" x14ac:dyDescent="0.25">
      <c r="P1739" t="str">
        <f>CONCATENATE(ROW(P1739)-2," - ",Components!B1734)</f>
        <v xml:space="preserve">1737 - </v>
      </c>
      <c r="Q1739" t="str">
        <f>CONCATENATE(Measures!B1687&amp;" - "&amp;Measures!D1687)</f>
        <v xml:space="preserve"> - </v>
      </c>
    </row>
    <row r="1740" spans="16:17" x14ac:dyDescent="0.25">
      <c r="P1740" t="str">
        <f>CONCATENATE(ROW(P1740)-2," - ",Components!B1735)</f>
        <v xml:space="preserve">1738 - </v>
      </c>
      <c r="Q1740" t="str">
        <f>CONCATENATE(Measures!B1688&amp;" - "&amp;Measures!D1688)</f>
        <v xml:space="preserve"> - </v>
      </c>
    </row>
    <row r="1741" spans="16:17" x14ac:dyDescent="0.25">
      <c r="P1741" t="str">
        <f>CONCATENATE(ROW(P1741)-2," - ",Components!B1736)</f>
        <v xml:space="preserve">1739 - </v>
      </c>
      <c r="Q1741" t="str">
        <f>CONCATENATE(Measures!B1689&amp;" - "&amp;Measures!D1689)</f>
        <v xml:space="preserve"> - </v>
      </c>
    </row>
    <row r="1742" spans="16:17" x14ac:dyDescent="0.25">
      <c r="P1742" t="str">
        <f>CONCATENATE(ROW(P1742)-2," - ",Components!B1737)</f>
        <v xml:space="preserve">1740 - </v>
      </c>
      <c r="Q1742" t="str">
        <f>CONCATENATE(Measures!B1690&amp;" - "&amp;Measures!D1690)</f>
        <v xml:space="preserve"> - </v>
      </c>
    </row>
    <row r="1743" spans="16:17" x14ac:dyDescent="0.25">
      <c r="P1743" t="str">
        <f>CONCATENATE(ROW(P1743)-2," - ",Components!B1738)</f>
        <v xml:space="preserve">1741 - </v>
      </c>
      <c r="Q1743" t="str">
        <f>CONCATENATE(Measures!B1691&amp;" - "&amp;Measures!D1691)</f>
        <v xml:space="preserve"> - </v>
      </c>
    </row>
    <row r="1744" spans="16:17" x14ac:dyDescent="0.25">
      <c r="P1744" t="str">
        <f>CONCATENATE(ROW(P1744)-2," - ",Components!B1739)</f>
        <v xml:space="preserve">1742 - </v>
      </c>
      <c r="Q1744" t="str">
        <f>CONCATENATE(Measures!B1692&amp;" - "&amp;Measures!D1692)</f>
        <v xml:space="preserve"> - </v>
      </c>
    </row>
    <row r="1745" spans="16:17" x14ac:dyDescent="0.25">
      <c r="P1745" t="str">
        <f>CONCATENATE(ROW(P1745)-2," - ",Components!B1740)</f>
        <v xml:space="preserve">1743 - </v>
      </c>
      <c r="Q1745" t="str">
        <f>CONCATENATE(Measures!B1693&amp;" - "&amp;Measures!D1693)</f>
        <v xml:space="preserve"> - </v>
      </c>
    </row>
    <row r="1746" spans="16:17" x14ac:dyDescent="0.25">
      <c r="P1746" t="str">
        <f>CONCATENATE(ROW(P1746)-2," - ",Components!B1741)</f>
        <v xml:space="preserve">1744 - </v>
      </c>
      <c r="Q1746" t="str">
        <f>CONCATENATE(Measures!B1694&amp;" - "&amp;Measures!D1694)</f>
        <v xml:space="preserve"> - </v>
      </c>
    </row>
    <row r="1747" spans="16:17" x14ac:dyDescent="0.25">
      <c r="P1747" t="str">
        <f>CONCATENATE(ROW(P1747)-2," - ",Components!B1742)</f>
        <v xml:space="preserve">1745 - </v>
      </c>
      <c r="Q1747" t="str">
        <f>CONCATENATE(Measures!B1695&amp;" - "&amp;Measures!D1695)</f>
        <v xml:space="preserve"> - </v>
      </c>
    </row>
    <row r="1748" spans="16:17" x14ac:dyDescent="0.25">
      <c r="P1748" t="str">
        <f>CONCATENATE(ROW(P1748)-2," - ",Components!B1743)</f>
        <v xml:space="preserve">1746 - </v>
      </c>
      <c r="Q1748" t="str">
        <f>CONCATENATE(Measures!B1696&amp;" - "&amp;Measures!D1696)</f>
        <v xml:space="preserve"> - </v>
      </c>
    </row>
    <row r="1749" spans="16:17" x14ac:dyDescent="0.25">
      <c r="P1749" t="str">
        <f>CONCATENATE(ROW(P1749)-2," - ",Components!B1744)</f>
        <v xml:space="preserve">1747 - </v>
      </c>
      <c r="Q1749" t="str">
        <f>CONCATENATE(Measures!B1697&amp;" - "&amp;Measures!D1697)</f>
        <v xml:space="preserve"> - </v>
      </c>
    </row>
    <row r="1750" spans="16:17" x14ac:dyDescent="0.25">
      <c r="P1750" t="str">
        <f>CONCATENATE(ROW(P1750)-2," - ",Components!B1745)</f>
        <v xml:space="preserve">1748 - </v>
      </c>
      <c r="Q1750" t="str">
        <f>CONCATENATE(Measures!B1698&amp;" - "&amp;Measures!D1698)</f>
        <v xml:space="preserve"> - </v>
      </c>
    </row>
    <row r="1751" spans="16:17" x14ac:dyDescent="0.25">
      <c r="P1751" t="str">
        <f>CONCATENATE(ROW(P1751)-2," - ",Components!B1746)</f>
        <v xml:space="preserve">1749 - </v>
      </c>
      <c r="Q1751" t="str">
        <f>CONCATENATE(Measures!B1699&amp;" - "&amp;Measures!D1699)</f>
        <v xml:space="preserve"> - </v>
      </c>
    </row>
    <row r="1752" spans="16:17" x14ac:dyDescent="0.25">
      <c r="P1752" t="str">
        <f>CONCATENATE(ROW(P1752)-2," - ",Components!B1747)</f>
        <v xml:space="preserve">1750 - </v>
      </c>
      <c r="Q1752" t="str">
        <f>CONCATENATE(Measures!B1700&amp;" - "&amp;Measures!D1700)</f>
        <v xml:space="preserve"> - </v>
      </c>
    </row>
    <row r="1753" spans="16:17" x14ac:dyDescent="0.25">
      <c r="P1753" t="str">
        <f>CONCATENATE(ROW(P1753)-2," - ",Components!B1748)</f>
        <v xml:space="preserve">1751 - </v>
      </c>
      <c r="Q1753" t="str">
        <f>CONCATENATE(Measures!B1701&amp;" - "&amp;Measures!D1701)</f>
        <v xml:space="preserve"> - </v>
      </c>
    </row>
    <row r="1754" spans="16:17" x14ac:dyDescent="0.25">
      <c r="P1754" t="str">
        <f>CONCATENATE(ROW(P1754)-2," - ",Components!B1749)</f>
        <v xml:space="preserve">1752 - </v>
      </c>
      <c r="Q1754" t="str">
        <f>CONCATENATE(Measures!B1702&amp;" - "&amp;Measures!D1702)</f>
        <v xml:space="preserve"> - </v>
      </c>
    </row>
    <row r="1755" spans="16:17" x14ac:dyDescent="0.25">
      <c r="P1755" t="str">
        <f>CONCATENATE(ROW(P1755)-2," - ",Components!B1750)</f>
        <v xml:space="preserve">1753 - </v>
      </c>
      <c r="Q1755" t="str">
        <f>CONCATENATE(Measures!B1703&amp;" - "&amp;Measures!D1703)</f>
        <v xml:space="preserve"> - </v>
      </c>
    </row>
    <row r="1756" spans="16:17" x14ac:dyDescent="0.25">
      <c r="P1756" t="str">
        <f>CONCATENATE(ROW(P1756)-2," - ",Components!B1751)</f>
        <v xml:space="preserve">1754 - </v>
      </c>
      <c r="Q1756" t="str">
        <f>CONCATENATE(Measures!B1704&amp;" - "&amp;Measures!D1704)</f>
        <v xml:space="preserve"> - </v>
      </c>
    </row>
    <row r="1757" spans="16:17" x14ac:dyDescent="0.25">
      <c r="P1757" t="str">
        <f>CONCATENATE(ROW(P1757)-2," - ",Components!B1752)</f>
        <v xml:space="preserve">1755 - </v>
      </c>
      <c r="Q1757" t="str">
        <f>CONCATENATE(Measures!B1705&amp;" - "&amp;Measures!D1705)</f>
        <v xml:space="preserve"> - </v>
      </c>
    </row>
    <row r="1758" spans="16:17" x14ac:dyDescent="0.25">
      <c r="P1758" t="str">
        <f>CONCATENATE(ROW(P1758)-2," - ",Components!B1753)</f>
        <v xml:space="preserve">1756 - </v>
      </c>
      <c r="Q1758" t="str">
        <f>CONCATENATE(Measures!B1706&amp;" - "&amp;Measures!D1706)</f>
        <v xml:space="preserve"> - </v>
      </c>
    </row>
    <row r="1759" spans="16:17" x14ac:dyDescent="0.25">
      <c r="P1759" t="str">
        <f>CONCATENATE(ROW(P1759)-2," - ",Components!B1754)</f>
        <v xml:space="preserve">1757 - </v>
      </c>
      <c r="Q1759" t="str">
        <f>CONCATENATE(Measures!B1707&amp;" - "&amp;Measures!D1707)</f>
        <v xml:space="preserve"> - </v>
      </c>
    </row>
    <row r="1760" spans="16:17" x14ac:dyDescent="0.25">
      <c r="P1760" t="str">
        <f>CONCATENATE(ROW(P1760)-2," - ",Components!B1755)</f>
        <v xml:space="preserve">1758 - </v>
      </c>
      <c r="Q1760" t="str">
        <f>CONCATENATE(Measures!B1708&amp;" - "&amp;Measures!D1708)</f>
        <v xml:space="preserve"> - </v>
      </c>
    </row>
    <row r="1761" spans="16:17" x14ac:dyDescent="0.25">
      <c r="P1761" t="str">
        <f>CONCATENATE(ROW(P1761)-2," - ",Components!B1756)</f>
        <v xml:space="preserve">1759 - </v>
      </c>
      <c r="Q1761" t="str">
        <f>CONCATENATE(Measures!B1709&amp;" - "&amp;Measures!D1709)</f>
        <v xml:space="preserve"> - </v>
      </c>
    </row>
    <row r="1762" spans="16:17" x14ac:dyDescent="0.25">
      <c r="P1762" t="str">
        <f>CONCATENATE(ROW(P1762)-2," - ",Components!B1757)</f>
        <v xml:space="preserve">1760 - </v>
      </c>
      <c r="Q1762" t="str">
        <f>CONCATENATE(Measures!B1710&amp;" - "&amp;Measures!D1710)</f>
        <v xml:space="preserve"> - </v>
      </c>
    </row>
    <row r="1763" spans="16:17" x14ac:dyDescent="0.25">
      <c r="P1763" t="str">
        <f>CONCATENATE(ROW(P1763)-2," - ",Components!B1758)</f>
        <v xml:space="preserve">1761 - </v>
      </c>
      <c r="Q1763" t="str">
        <f>CONCATENATE(Measures!B1711&amp;" - "&amp;Measures!D1711)</f>
        <v xml:space="preserve"> - </v>
      </c>
    </row>
    <row r="1764" spans="16:17" x14ac:dyDescent="0.25">
      <c r="P1764" t="str">
        <f>CONCATENATE(ROW(P1764)-2," - ",Components!B1759)</f>
        <v xml:space="preserve">1762 - </v>
      </c>
      <c r="Q1764" t="str">
        <f>CONCATENATE(Measures!B1712&amp;" - "&amp;Measures!D1712)</f>
        <v xml:space="preserve"> - </v>
      </c>
    </row>
    <row r="1765" spans="16:17" x14ac:dyDescent="0.25">
      <c r="P1765" t="str">
        <f>CONCATENATE(ROW(P1765)-2," - ",Components!B1760)</f>
        <v xml:space="preserve">1763 - </v>
      </c>
      <c r="Q1765" t="str">
        <f>CONCATENATE(Measures!B1713&amp;" - "&amp;Measures!D1713)</f>
        <v xml:space="preserve"> - </v>
      </c>
    </row>
    <row r="1766" spans="16:17" x14ac:dyDescent="0.25">
      <c r="P1766" t="str">
        <f>CONCATENATE(ROW(P1766)-2," - ",Components!B1761)</f>
        <v xml:space="preserve">1764 - </v>
      </c>
      <c r="Q1766" t="str">
        <f>CONCATENATE(Measures!B1714&amp;" - "&amp;Measures!D1714)</f>
        <v xml:space="preserve"> - </v>
      </c>
    </row>
    <row r="1767" spans="16:17" x14ac:dyDescent="0.25">
      <c r="P1767" t="str">
        <f>CONCATENATE(ROW(P1767)-2," - ",Components!B1762)</f>
        <v xml:space="preserve">1765 - </v>
      </c>
      <c r="Q1767" t="str">
        <f>CONCATENATE(Measures!B1715&amp;" - "&amp;Measures!D1715)</f>
        <v xml:space="preserve"> - </v>
      </c>
    </row>
    <row r="1768" spans="16:17" x14ac:dyDescent="0.25">
      <c r="P1768" t="str">
        <f>CONCATENATE(ROW(P1768)-2," - ",Components!B1763)</f>
        <v xml:space="preserve">1766 - </v>
      </c>
      <c r="Q1768" t="str">
        <f>CONCATENATE(Measures!B1716&amp;" - "&amp;Measures!D1716)</f>
        <v xml:space="preserve"> - </v>
      </c>
    </row>
    <row r="1769" spans="16:17" x14ac:dyDescent="0.25">
      <c r="P1769" t="str">
        <f>CONCATENATE(ROW(P1769)-2," - ",Components!B1764)</f>
        <v xml:space="preserve">1767 - </v>
      </c>
      <c r="Q1769" t="str">
        <f>CONCATENATE(Measures!B1717&amp;" - "&amp;Measures!D1717)</f>
        <v xml:space="preserve"> - </v>
      </c>
    </row>
    <row r="1770" spans="16:17" x14ac:dyDescent="0.25">
      <c r="P1770" t="str">
        <f>CONCATENATE(ROW(P1770)-2," - ",Components!B1765)</f>
        <v xml:space="preserve">1768 - </v>
      </c>
      <c r="Q1770" t="str">
        <f>CONCATENATE(Measures!B1718&amp;" - "&amp;Measures!D1718)</f>
        <v xml:space="preserve"> - </v>
      </c>
    </row>
    <row r="1771" spans="16:17" x14ac:dyDescent="0.25">
      <c r="P1771" t="str">
        <f>CONCATENATE(ROW(P1771)-2," - ",Components!B1766)</f>
        <v xml:space="preserve">1769 - </v>
      </c>
      <c r="Q1771" t="str">
        <f>CONCATENATE(Measures!B1719&amp;" - "&amp;Measures!D1719)</f>
        <v xml:space="preserve"> - </v>
      </c>
    </row>
    <row r="1772" spans="16:17" x14ac:dyDescent="0.25">
      <c r="P1772" t="str">
        <f>CONCATENATE(ROW(P1772)-2," - ",Components!B1767)</f>
        <v xml:space="preserve">1770 - </v>
      </c>
      <c r="Q1772" t="str">
        <f>CONCATENATE(Measures!B1720&amp;" - "&amp;Measures!D1720)</f>
        <v xml:space="preserve"> - </v>
      </c>
    </row>
    <row r="1773" spans="16:17" x14ac:dyDescent="0.25">
      <c r="P1773" t="str">
        <f>CONCATENATE(ROW(P1773)-2," - ",Components!B1768)</f>
        <v xml:space="preserve">1771 - </v>
      </c>
      <c r="Q1773" t="str">
        <f>CONCATENATE(Measures!B1721&amp;" - "&amp;Measures!D1721)</f>
        <v xml:space="preserve"> - </v>
      </c>
    </row>
    <row r="1774" spans="16:17" x14ac:dyDescent="0.25">
      <c r="P1774" t="str">
        <f>CONCATENATE(ROW(P1774)-2," - ",Components!B1769)</f>
        <v xml:space="preserve">1772 - </v>
      </c>
      <c r="Q1774" t="str">
        <f>CONCATENATE(Measures!B1722&amp;" - "&amp;Measures!D1722)</f>
        <v xml:space="preserve"> - </v>
      </c>
    </row>
    <row r="1775" spans="16:17" x14ac:dyDescent="0.25">
      <c r="P1775" t="str">
        <f>CONCATENATE(ROW(P1775)-2," - ",Components!B1770)</f>
        <v xml:space="preserve">1773 - </v>
      </c>
      <c r="Q1775" t="str">
        <f>CONCATENATE(Measures!B1723&amp;" - "&amp;Measures!D1723)</f>
        <v xml:space="preserve"> - </v>
      </c>
    </row>
    <row r="1776" spans="16:17" x14ac:dyDescent="0.25">
      <c r="P1776" t="str">
        <f>CONCATENATE(ROW(P1776)-2," - ",Components!B1771)</f>
        <v xml:space="preserve">1774 - </v>
      </c>
      <c r="Q1776" t="str">
        <f>CONCATENATE(Measures!B1724&amp;" - "&amp;Measures!D1724)</f>
        <v xml:space="preserve"> - </v>
      </c>
    </row>
    <row r="1777" spans="16:17" x14ac:dyDescent="0.25">
      <c r="P1777" t="str">
        <f>CONCATENATE(ROW(P1777)-2," - ",Components!B1772)</f>
        <v xml:space="preserve">1775 - </v>
      </c>
      <c r="Q1777" t="str">
        <f>CONCATENATE(Measures!B1725&amp;" - "&amp;Measures!D1725)</f>
        <v xml:space="preserve"> - </v>
      </c>
    </row>
    <row r="1778" spans="16:17" x14ac:dyDescent="0.25">
      <c r="P1778" t="str">
        <f>CONCATENATE(ROW(P1778)-2," - ",Components!B1773)</f>
        <v xml:space="preserve">1776 - </v>
      </c>
      <c r="Q1778" t="str">
        <f>CONCATENATE(Measures!B1726&amp;" - "&amp;Measures!D1726)</f>
        <v xml:space="preserve"> - </v>
      </c>
    </row>
    <row r="1779" spans="16:17" x14ac:dyDescent="0.25">
      <c r="P1779" t="str">
        <f>CONCATENATE(ROW(P1779)-2," - ",Components!B1774)</f>
        <v xml:space="preserve">1777 - </v>
      </c>
      <c r="Q1779" t="str">
        <f>CONCATENATE(Measures!B1727&amp;" - "&amp;Measures!D1727)</f>
        <v xml:space="preserve"> - </v>
      </c>
    </row>
    <row r="1780" spans="16:17" x14ac:dyDescent="0.25">
      <c r="P1780" t="str">
        <f>CONCATENATE(ROW(P1780)-2," - ",Components!B1775)</f>
        <v xml:space="preserve">1778 - </v>
      </c>
      <c r="Q1780" t="str">
        <f>CONCATENATE(Measures!B1728&amp;" - "&amp;Measures!D1728)</f>
        <v xml:space="preserve"> - </v>
      </c>
    </row>
    <row r="1781" spans="16:17" x14ac:dyDescent="0.25">
      <c r="P1781" t="str">
        <f>CONCATENATE(ROW(P1781)-2," - ",Components!B1776)</f>
        <v xml:space="preserve">1779 - </v>
      </c>
      <c r="Q1781" t="str">
        <f>CONCATENATE(Measures!B1729&amp;" - "&amp;Measures!D1729)</f>
        <v xml:space="preserve"> - </v>
      </c>
    </row>
    <row r="1782" spans="16:17" x14ac:dyDescent="0.25">
      <c r="P1782" t="str">
        <f>CONCATENATE(ROW(P1782)-2," - ",Components!B1777)</f>
        <v xml:space="preserve">1780 - </v>
      </c>
      <c r="Q1782" t="str">
        <f>CONCATENATE(Measures!B1730&amp;" - "&amp;Measures!D1730)</f>
        <v xml:space="preserve"> - </v>
      </c>
    </row>
    <row r="1783" spans="16:17" x14ac:dyDescent="0.25">
      <c r="P1783" t="str">
        <f>CONCATENATE(ROW(P1783)-2," - ",Components!B1778)</f>
        <v xml:space="preserve">1781 - </v>
      </c>
      <c r="Q1783" t="str">
        <f>CONCATENATE(Measures!B1731&amp;" - "&amp;Measures!D1731)</f>
        <v xml:space="preserve"> - </v>
      </c>
    </row>
    <row r="1784" spans="16:17" x14ac:dyDescent="0.25">
      <c r="P1784" t="str">
        <f>CONCATENATE(ROW(P1784)-2," - ",Components!B1779)</f>
        <v xml:space="preserve">1782 - </v>
      </c>
      <c r="Q1784" t="str">
        <f>CONCATENATE(Measures!B1732&amp;" - "&amp;Measures!D1732)</f>
        <v xml:space="preserve"> - </v>
      </c>
    </row>
    <row r="1785" spans="16:17" x14ac:dyDescent="0.25">
      <c r="P1785" t="str">
        <f>CONCATENATE(ROW(P1785)-2," - ",Components!B1780)</f>
        <v xml:space="preserve">1783 - </v>
      </c>
      <c r="Q1785" t="str">
        <f>CONCATENATE(Measures!B1733&amp;" - "&amp;Measures!D1733)</f>
        <v xml:space="preserve"> - </v>
      </c>
    </row>
    <row r="1786" spans="16:17" x14ac:dyDescent="0.25">
      <c r="P1786" t="str">
        <f>CONCATENATE(ROW(P1786)-2," - ",Components!B1781)</f>
        <v xml:space="preserve">1784 - </v>
      </c>
      <c r="Q1786" t="str">
        <f>CONCATENATE(Measures!B1734&amp;" - "&amp;Measures!D1734)</f>
        <v xml:space="preserve"> - </v>
      </c>
    </row>
    <row r="1787" spans="16:17" x14ac:dyDescent="0.25">
      <c r="P1787" t="str">
        <f>CONCATENATE(ROW(P1787)-2," - ",Components!B1782)</f>
        <v xml:space="preserve">1785 - </v>
      </c>
      <c r="Q1787" t="str">
        <f>CONCATENATE(Measures!B1735&amp;" - "&amp;Measures!D1735)</f>
        <v xml:space="preserve"> - </v>
      </c>
    </row>
    <row r="1788" spans="16:17" x14ac:dyDescent="0.25">
      <c r="P1788" t="str">
        <f>CONCATENATE(ROW(P1788)-2," - ",Components!B1783)</f>
        <v xml:space="preserve">1786 - </v>
      </c>
      <c r="Q1788" t="str">
        <f>CONCATENATE(Measures!B1736&amp;" - "&amp;Measures!D1736)</f>
        <v xml:space="preserve"> - </v>
      </c>
    </row>
    <row r="1789" spans="16:17" x14ac:dyDescent="0.25">
      <c r="P1789" t="str">
        <f>CONCATENATE(ROW(P1789)-2," - ",Components!B1784)</f>
        <v xml:space="preserve">1787 - </v>
      </c>
      <c r="Q1789" t="str">
        <f>CONCATENATE(Measures!B1737&amp;" - "&amp;Measures!D1737)</f>
        <v xml:space="preserve"> - </v>
      </c>
    </row>
    <row r="1790" spans="16:17" x14ac:dyDescent="0.25">
      <c r="P1790" t="str">
        <f>CONCATENATE(ROW(P1790)-2," - ",Components!B1785)</f>
        <v xml:space="preserve">1788 - </v>
      </c>
      <c r="Q1790" t="str">
        <f>CONCATENATE(Measures!B1738&amp;" - "&amp;Measures!D1738)</f>
        <v xml:space="preserve"> - </v>
      </c>
    </row>
    <row r="1791" spans="16:17" x14ac:dyDescent="0.25">
      <c r="P1791" t="str">
        <f>CONCATENATE(ROW(P1791)-2," - ",Components!B1786)</f>
        <v xml:space="preserve">1789 - </v>
      </c>
      <c r="Q1791" t="str">
        <f>CONCATENATE(Measures!B1739&amp;" - "&amp;Measures!D1739)</f>
        <v xml:space="preserve"> - </v>
      </c>
    </row>
    <row r="1792" spans="16:17" x14ac:dyDescent="0.25">
      <c r="P1792" t="str">
        <f>CONCATENATE(ROW(P1792)-2," - ",Components!B1787)</f>
        <v xml:space="preserve">1790 - </v>
      </c>
      <c r="Q1792" t="str">
        <f>CONCATENATE(Measures!B1740&amp;" - "&amp;Measures!D1740)</f>
        <v xml:space="preserve"> - </v>
      </c>
    </row>
    <row r="1793" spans="16:17" x14ac:dyDescent="0.25">
      <c r="P1793" t="str">
        <f>CONCATENATE(ROW(P1793)-2," - ",Components!B1788)</f>
        <v xml:space="preserve">1791 - </v>
      </c>
      <c r="Q1793" t="str">
        <f>CONCATENATE(Measures!B1741&amp;" - "&amp;Measures!D1741)</f>
        <v xml:space="preserve"> - </v>
      </c>
    </row>
    <row r="1794" spans="16:17" x14ac:dyDescent="0.25">
      <c r="P1794" t="str">
        <f>CONCATENATE(ROW(P1794)-2," - ",Components!B1789)</f>
        <v xml:space="preserve">1792 - </v>
      </c>
      <c r="Q1794" t="str">
        <f>CONCATENATE(Measures!B1742&amp;" - "&amp;Measures!D1742)</f>
        <v xml:space="preserve"> - </v>
      </c>
    </row>
    <row r="1795" spans="16:17" x14ac:dyDescent="0.25">
      <c r="P1795" t="str">
        <f>CONCATENATE(ROW(P1795)-2," - ",Components!B1790)</f>
        <v xml:space="preserve">1793 - </v>
      </c>
      <c r="Q1795" t="str">
        <f>CONCATENATE(Measures!B1743&amp;" - "&amp;Measures!D1743)</f>
        <v xml:space="preserve"> - </v>
      </c>
    </row>
    <row r="1796" spans="16:17" x14ac:dyDescent="0.25">
      <c r="P1796" t="str">
        <f>CONCATENATE(ROW(P1796)-2," - ",Components!B1791)</f>
        <v xml:space="preserve">1794 - </v>
      </c>
      <c r="Q1796" t="str">
        <f>CONCATENATE(Measures!B1744&amp;" - "&amp;Measures!D1744)</f>
        <v xml:space="preserve"> - </v>
      </c>
    </row>
    <row r="1797" spans="16:17" x14ac:dyDescent="0.25">
      <c r="P1797" t="str">
        <f>CONCATENATE(ROW(P1797)-2," - ",Components!B1792)</f>
        <v xml:space="preserve">1795 - </v>
      </c>
      <c r="Q1797" t="str">
        <f>CONCATENATE(Measures!B1745&amp;" - "&amp;Measures!D1745)</f>
        <v xml:space="preserve"> - </v>
      </c>
    </row>
    <row r="1798" spans="16:17" x14ac:dyDescent="0.25">
      <c r="P1798" t="str">
        <f>CONCATENATE(ROW(P1798)-2," - ",Components!B1793)</f>
        <v xml:space="preserve">1796 - </v>
      </c>
      <c r="Q1798" t="str">
        <f>CONCATENATE(Measures!B1746&amp;" - "&amp;Measures!D1746)</f>
        <v xml:space="preserve"> - </v>
      </c>
    </row>
    <row r="1799" spans="16:17" x14ac:dyDescent="0.25">
      <c r="P1799" t="str">
        <f>CONCATENATE(ROW(P1799)-2," - ",Components!B1794)</f>
        <v xml:space="preserve">1797 - </v>
      </c>
      <c r="Q1799" t="str">
        <f>CONCATENATE(Measures!B1747&amp;" - "&amp;Measures!D1747)</f>
        <v xml:space="preserve"> - </v>
      </c>
    </row>
    <row r="1800" spans="16:17" x14ac:dyDescent="0.25">
      <c r="P1800" t="str">
        <f>CONCATENATE(ROW(P1800)-2," - ",Components!B1795)</f>
        <v xml:space="preserve">1798 - </v>
      </c>
      <c r="Q1800" t="str">
        <f>CONCATENATE(Measures!B1748&amp;" - "&amp;Measures!D1748)</f>
        <v xml:space="preserve"> - </v>
      </c>
    </row>
    <row r="1801" spans="16:17" x14ac:dyDescent="0.25">
      <c r="P1801" t="str">
        <f>CONCATENATE(ROW(P1801)-2," - ",Components!B1796)</f>
        <v xml:space="preserve">1799 - </v>
      </c>
      <c r="Q1801" t="str">
        <f>CONCATENATE(Measures!B1749&amp;" - "&amp;Measures!D1749)</f>
        <v xml:space="preserve"> - </v>
      </c>
    </row>
    <row r="1802" spans="16:17" x14ac:dyDescent="0.25">
      <c r="P1802" t="str">
        <f>CONCATENATE(ROW(P1802)-2," - ",Components!B1797)</f>
        <v xml:space="preserve">1800 - </v>
      </c>
      <c r="Q1802" t="str">
        <f>CONCATENATE(Measures!B1750&amp;" - "&amp;Measures!D1750)</f>
        <v xml:space="preserve"> - </v>
      </c>
    </row>
    <row r="1803" spans="16:17" x14ac:dyDescent="0.25">
      <c r="P1803" t="str">
        <f>CONCATENATE(ROW(P1803)-2," - ",Components!B1798)</f>
        <v xml:space="preserve">1801 - </v>
      </c>
      <c r="Q1803" t="str">
        <f>CONCATENATE(Measures!B1751&amp;" - "&amp;Measures!D1751)</f>
        <v xml:space="preserve"> - </v>
      </c>
    </row>
    <row r="1804" spans="16:17" x14ac:dyDescent="0.25">
      <c r="P1804" t="str">
        <f>CONCATENATE(ROW(P1804)-2," - ",Components!B1799)</f>
        <v xml:space="preserve">1802 - </v>
      </c>
      <c r="Q1804" t="str">
        <f>CONCATENATE(Measures!B1752&amp;" - "&amp;Measures!D1752)</f>
        <v xml:space="preserve"> - </v>
      </c>
    </row>
    <row r="1805" spans="16:17" x14ac:dyDescent="0.25">
      <c r="P1805" t="str">
        <f>CONCATENATE(ROW(P1805)-2," - ",Components!B1800)</f>
        <v xml:space="preserve">1803 - </v>
      </c>
      <c r="Q1805" t="str">
        <f>CONCATENATE(Measures!B1753&amp;" - "&amp;Measures!D1753)</f>
        <v xml:space="preserve"> - </v>
      </c>
    </row>
    <row r="1806" spans="16:17" x14ac:dyDescent="0.25">
      <c r="P1806" t="str">
        <f>CONCATENATE(ROW(P1806)-2," - ",Components!B1801)</f>
        <v xml:space="preserve">1804 - </v>
      </c>
      <c r="Q1806" t="str">
        <f>CONCATENATE(Measures!B1754&amp;" - "&amp;Measures!D1754)</f>
        <v xml:space="preserve"> - </v>
      </c>
    </row>
    <row r="1807" spans="16:17" x14ac:dyDescent="0.25">
      <c r="P1807" t="str">
        <f>CONCATENATE(ROW(P1807)-2," - ",Components!B1802)</f>
        <v xml:space="preserve">1805 - </v>
      </c>
      <c r="Q1807" t="str">
        <f>CONCATENATE(Measures!B1755&amp;" - "&amp;Measures!D1755)</f>
        <v xml:space="preserve"> - </v>
      </c>
    </row>
    <row r="1808" spans="16:17" x14ac:dyDescent="0.25">
      <c r="P1808" t="str">
        <f>CONCATENATE(ROW(P1808)-2," - ",Components!B1803)</f>
        <v xml:space="preserve">1806 - </v>
      </c>
      <c r="Q1808" t="str">
        <f>CONCATENATE(Measures!B1756&amp;" - "&amp;Measures!D1756)</f>
        <v xml:space="preserve"> - </v>
      </c>
    </row>
    <row r="1809" spans="16:17" x14ac:dyDescent="0.25">
      <c r="P1809" t="str">
        <f>CONCATENATE(ROW(P1809)-2," - ",Components!B1804)</f>
        <v xml:space="preserve">1807 - </v>
      </c>
      <c r="Q1809" t="str">
        <f>CONCATENATE(Measures!B1757&amp;" - "&amp;Measures!D1757)</f>
        <v xml:space="preserve"> - </v>
      </c>
    </row>
    <row r="1810" spans="16:17" x14ac:dyDescent="0.25">
      <c r="P1810" t="str">
        <f>CONCATENATE(ROW(P1810)-2," - ",Components!B1805)</f>
        <v xml:space="preserve">1808 - </v>
      </c>
      <c r="Q1810" t="str">
        <f>CONCATENATE(Measures!B1758&amp;" - "&amp;Measures!D1758)</f>
        <v xml:space="preserve"> - </v>
      </c>
    </row>
    <row r="1811" spans="16:17" x14ac:dyDescent="0.25">
      <c r="P1811" t="str">
        <f>CONCATENATE(ROW(P1811)-2," - ",Components!B1806)</f>
        <v xml:space="preserve">1809 - </v>
      </c>
      <c r="Q1811" t="str">
        <f>CONCATENATE(Measures!B1759&amp;" - "&amp;Measures!D1759)</f>
        <v xml:space="preserve"> - </v>
      </c>
    </row>
    <row r="1812" spans="16:17" x14ac:dyDescent="0.25">
      <c r="P1812" t="str">
        <f>CONCATENATE(ROW(P1812)-2," - ",Components!B1807)</f>
        <v xml:space="preserve">1810 - </v>
      </c>
      <c r="Q1812" t="str">
        <f>CONCATENATE(Measures!B1760&amp;" - "&amp;Measures!D1760)</f>
        <v xml:space="preserve"> - </v>
      </c>
    </row>
    <row r="1813" spans="16:17" x14ac:dyDescent="0.25">
      <c r="P1813" t="str">
        <f>CONCATENATE(ROW(P1813)-2," - ",Components!B1808)</f>
        <v xml:space="preserve">1811 - </v>
      </c>
      <c r="Q1813" t="str">
        <f>CONCATENATE(Measures!B1761&amp;" - "&amp;Measures!D1761)</f>
        <v xml:space="preserve"> - </v>
      </c>
    </row>
    <row r="1814" spans="16:17" x14ac:dyDescent="0.25">
      <c r="P1814" t="str">
        <f>CONCATENATE(ROW(P1814)-2," - ",Components!B1809)</f>
        <v xml:space="preserve">1812 - </v>
      </c>
      <c r="Q1814" t="str">
        <f>CONCATENATE(Measures!B1762&amp;" - "&amp;Measures!D1762)</f>
        <v xml:space="preserve"> - </v>
      </c>
    </row>
    <row r="1815" spans="16:17" x14ac:dyDescent="0.25">
      <c r="P1815" t="str">
        <f>CONCATENATE(ROW(P1815)-2," - ",Components!B1810)</f>
        <v xml:space="preserve">1813 - </v>
      </c>
      <c r="Q1815" t="str">
        <f>CONCATENATE(Measures!B1763&amp;" - "&amp;Measures!D1763)</f>
        <v xml:space="preserve"> - </v>
      </c>
    </row>
    <row r="1816" spans="16:17" x14ac:dyDescent="0.25">
      <c r="P1816" t="str">
        <f>CONCATENATE(ROW(P1816)-2," - ",Components!B1811)</f>
        <v xml:space="preserve">1814 - </v>
      </c>
      <c r="Q1816" t="str">
        <f>CONCATENATE(Measures!B1764&amp;" - "&amp;Measures!D1764)</f>
        <v xml:space="preserve"> - </v>
      </c>
    </row>
    <row r="1817" spans="16:17" x14ac:dyDescent="0.25">
      <c r="P1817" t="str">
        <f>CONCATENATE(ROW(P1817)-2," - ",Components!B1812)</f>
        <v xml:space="preserve">1815 - </v>
      </c>
      <c r="Q1817" t="str">
        <f>CONCATENATE(Measures!B1765&amp;" - "&amp;Measures!D1765)</f>
        <v xml:space="preserve"> - </v>
      </c>
    </row>
    <row r="1818" spans="16:17" x14ac:dyDescent="0.25">
      <c r="P1818" t="str">
        <f>CONCATENATE(ROW(P1818)-2," - ",Components!B1813)</f>
        <v xml:space="preserve">1816 - </v>
      </c>
      <c r="Q1818" t="str">
        <f>CONCATENATE(Measures!B1766&amp;" - "&amp;Measures!D1766)</f>
        <v xml:space="preserve"> - </v>
      </c>
    </row>
    <row r="1819" spans="16:17" x14ac:dyDescent="0.25">
      <c r="P1819" t="str">
        <f>CONCATENATE(ROW(P1819)-2," - ",Components!B1814)</f>
        <v xml:space="preserve">1817 - </v>
      </c>
      <c r="Q1819" t="str">
        <f>CONCATENATE(Measures!B1767&amp;" - "&amp;Measures!D1767)</f>
        <v xml:space="preserve"> - </v>
      </c>
    </row>
    <row r="1820" spans="16:17" x14ac:dyDescent="0.25">
      <c r="P1820" t="str">
        <f>CONCATENATE(ROW(P1820)-2," - ",Components!B1815)</f>
        <v xml:space="preserve">1818 - </v>
      </c>
      <c r="Q1820" t="str">
        <f>CONCATENATE(Measures!B1768&amp;" - "&amp;Measures!D1768)</f>
        <v xml:space="preserve"> - </v>
      </c>
    </row>
    <row r="1821" spans="16:17" x14ac:dyDescent="0.25">
      <c r="P1821" t="str">
        <f>CONCATENATE(ROW(P1821)-2," - ",Components!B1816)</f>
        <v xml:space="preserve">1819 - </v>
      </c>
      <c r="Q1821" t="str">
        <f>CONCATENATE(Measures!B1769&amp;" - "&amp;Measures!D1769)</f>
        <v xml:space="preserve"> - </v>
      </c>
    </row>
    <row r="1822" spans="16:17" x14ac:dyDescent="0.25">
      <c r="P1822" t="str">
        <f>CONCATENATE(ROW(P1822)-2," - ",Components!B1817)</f>
        <v xml:space="preserve">1820 - </v>
      </c>
      <c r="Q1822" t="str">
        <f>CONCATENATE(Measures!B1770&amp;" - "&amp;Measures!D1770)</f>
        <v xml:space="preserve"> - </v>
      </c>
    </row>
    <row r="1823" spans="16:17" x14ac:dyDescent="0.25">
      <c r="P1823" t="str">
        <f>CONCATENATE(ROW(P1823)-2," - ",Components!B1818)</f>
        <v xml:space="preserve">1821 - </v>
      </c>
      <c r="Q1823" t="str">
        <f>CONCATENATE(Measures!B1771&amp;" - "&amp;Measures!D1771)</f>
        <v xml:space="preserve"> - </v>
      </c>
    </row>
    <row r="1824" spans="16:17" x14ac:dyDescent="0.25">
      <c r="P1824" t="str">
        <f>CONCATENATE(ROW(P1824)-2," - ",Components!B1819)</f>
        <v xml:space="preserve">1822 - </v>
      </c>
      <c r="Q1824" t="str">
        <f>CONCATENATE(Measures!B1772&amp;" - "&amp;Measures!D1772)</f>
        <v xml:space="preserve"> - </v>
      </c>
    </row>
    <row r="1825" spans="16:17" x14ac:dyDescent="0.25">
      <c r="P1825" t="str">
        <f>CONCATENATE(ROW(P1825)-2," - ",Components!B1820)</f>
        <v xml:space="preserve">1823 - </v>
      </c>
      <c r="Q1825" t="str">
        <f>CONCATENATE(Measures!B1773&amp;" - "&amp;Measures!D1773)</f>
        <v xml:space="preserve"> - </v>
      </c>
    </row>
    <row r="1826" spans="16:17" x14ac:dyDescent="0.25">
      <c r="P1826" t="str">
        <f>CONCATENATE(ROW(P1826)-2," - ",Components!B1821)</f>
        <v xml:space="preserve">1824 - </v>
      </c>
      <c r="Q1826" t="str">
        <f>CONCATENATE(Measures!B1774&amp;" - "&amp;Measures!D1774)</f>
        <v xml:space="preserve"> - </v>
      </c>
    </row>
    <row r="1827" spans="16:17" x14ac:dyDescent="0.25">
      <c r="P1827" t="str">
        <f>CONCATENATE(ROW(P1827)-2," - ",Components!B1822)</f>
        <v xml:space="preserve">1825 - </v>
      </c>
      <c r="Q1827" t="str">
        <f>CONCATENATE(Measures!B1775&amp;" - "&amp;Measures!D1775)</f>
        <v xml:space="preserve"> - </v>
      </c>
    </row>
    <row r="1828" spans="16:17" x14ac:dyDescent="0.25">
      <c r="P1828" t="str">
        <f>CONCATENATE(ROW(P1828)-2," - ",Components!B1823)</f>
        <v xml:space="preserve">1826 - </v>
      </c>
      <c r="Q1828" t="str">
        <f>CONCATENATE(Measures!B1776&amp;" - "&amp;Measures!D1776)</f>
        <v xml:space="preserve"> - </v>
      </c>
    </row>
    <row r="1829" spans="16:17" x14ac:dyDescent="0.25">
      <c r="P1829" t="str">
        <f>CONCATENATE(ROW(P1829)-2," - ",Components!B1824)</f>
        <v xml:space="preserve">1827 - </v>
      </c>
      <c r="Q1829" t="str">
        <f>CONCATENATE(Measures!B1777&amp;" - "&amp;Measures!D1777)</f>
        <v xml:space="preserve"> - </v>
      </c>
    </row>
    <row r="1830" spans="16:17" x14ac:dyDescent="0.25">
      <c r="P1830" t="str">
        <f>CONCATENATE(ROW(P1830)-2," - ",Components!B1825)</f>
        <v xml:space="preserve">1828 - </v>
      </c>
      <c r="Q1830" t="str">
        <f>CONCATENATE(Measures!B1778&amp;" - "&amp;Measures!D1778)</f>
        <v xml:space="preserve"> - </v>
      </c>
    </row>
    <row r="1831" spans="16:17" x14ac:dyDescent="0.25">
      <c r="P1831" t="str">
        <f>CONCATENATE(ROW(P1831)-2," - ",Components!B1826)</f>
        <v xml:space="preserve">1829 - </v>
      </c>
      <c r="Q1831" t="str">
        <f>CONCATENATE(Measures!B1779&amp;" - "&amp;Measures!D1779)</f>
        <v xml:space="preserve"> - </v>
      </c>
    </row>
    <row r="1832" spans="16:17" x14ac:dyDescent="0.25">
      <c r="P1832" t="str">
        <f>CONCATENATE(ROW(P1832)-2," - ",Components!B1827)</f>
        <v xml:space="preserve">1830 - </v>
      </c>
      <c r="Q1832" t="str">
        <f>CONCATENATE(Measures!B1780&amp;" - "&amp;Measures!D1780)</f>
        <v xml:space="preserve"> - </v>
      </c>
    </row>
    <row r="1833" spans="16:17" x14ac:dyDescent="0.25">
      <c r="P1833" t="str">
        <f>CONCATENATE(ROW(P1833)-2," - ",Components!B1828)</f>
        <v xml:space="preserve">1831 - </v>
      </c>
      <c r="Q1833" t="str">
        <f>CONCATENATE(Measures!B1781&amp;" - "&amp;Measures!D1781)</f>
        <v xml:space="preserve"> - </v>
      </c>
    </row>
    <row r="1834" spans="16:17" x14ac:dyDescent="0.25">
      <c r="P1834" t="str">
        <f>CONCATENATE(ROW(P1834)-2," - ",Components!B1829)</f>
        <v xml:space="preserve">1832 - </v>
      </c>
      <c r="Q1834" t="str">
        <f>CONCATENATE(Measures!B1782&amp;" - "&amp;Measures!D1782)</f>
        <v xml:space="preserve"> - </v>
      </c>
    </row>
    <row r="1835" spans="16:17" x14ac:dyDescent="0.25">
      <c r="P1835" t="str">
        <f>CONCATENATE(ROW(P1835)-2," - ",Components!B1830)</f>
        <v xml:space="preserve">1833 - </v>
      </c>
      <c r="Q1835" t="str">
        <f>CONCATENATE(Measures!B1783&amp;" - "&amp;Measures!D1783)</f>
        <v xml:space="preserve"> - </v>
      </c>
    </row>
    <row r="1836" spans="16:17" x14ac:dyDescent="0.25">
      <c r="P1836" t="str">
        <f>CONCATENATE(ROW(P1836)-2," - ",Components!B1831)</f>
        <v xml:space="preserve">1834 - </v>
      </c>
      <c r="Q1836" t="str">
        <f>CONCATENATE(Measures!B1784&amp;" - "&amp;Measures!D1784)</f>
        <v xml:space="preserve"> - </v>
      </c>
    </row>
    <row r="1837" spans="16:17" x14ac:dyDescent="0.25">
      <c r="P1837" t="str">
        <f>CONCATENATE(ROW(P1837)-2," - ",Components!B1832)</f>
        <v xml:space="preserve">1835 - </v>
      </c>
      <c r="Q1837" t="str">
        <f>CONCATENATE(Measures!B1785&amp;" - "&amp;Measures!D1785)</f>
        <v xml:space="preserve"> - </v>
      </c>
    </row>
    <row r="1838" spans="16:17" x14ac:dyDescent="0.25">
      <c r="P1838" t="str">
        <f>CONCATENATE(ROW(P1838)-2," - ",Components!B1833)</f>
        <v xml:space="preserve">1836 - </v>
      </c>
      <c r="Q1838" t="str">
        <f>CONCATENATE(Measures!B1786&amp;" - "&amp;Measures!D1786)</f>
        <v xml:space="preserve"> - </v>
      </c>
    </row>
    <row r="1839" spans="16:17" x14ac:dyDescent="0.25">
      <c r="P1839" t="str">
        <f>CONCATENATE(ROW(P1839)-2," - ",Components!B1834)</f>
        <v xml:space="preserve">1837 - </v>
      </c>
      <c r="Q1839" t="str">
        <f>CONCATENATE(Measures!B1787&amp;" - "&amp;Measures!D1787)</f>
        <v xml:space="preserve"> - </v>
      </c>
    </row>
    <row r="1840" spans="16:17" x14ac:dyDescent="0.25">
      <c r="P1840" t="str">
        <f>CONCATENATE(ROW(P1840)-2," - ",Components!B1835)</f>
        <v xml:space="preserve">1838 - </v>
      </c>
      <c r="Q1840" t="str">
        <f>CONCATENATE(Measures!B1788&amp;" - "&amp;Measures!D1788)</f>
        <v xml:space="preserve"> - </v>
      </c>
    </row>
    <row r="1841" spans="16:17" x14ac:dyDescent="0.25">
      <c r="P1841" t="str">
        <f>CONCATENATE(ROW(P1841)-2," - ",Components!B1836)</f>
        <v xml:space="preserve">1839 - </v>
      </c>
      <c r="Q1841" t="str">
        <f>CONCATENATE(Measures!B1789&amp;" - "&amp;Measures!D1789)</f>
        <v xml:space="preserve"> - </v>
      </c>
    </row>
    <row r="1842" spans="16:17" x14ac:dyDescent="0.25">
      <c r="P1842" t="str">
        <f>CONCATENATE(ROW(P1842)-2," - ",Components!B1837)</f>
        <v xml:space="preserve">1840 - </v>
      </c>
      <c r="Q1842" t="str">
        <f>CONCATENATE(Measures!B1790&amp;" - "&amp;Measures!D1790)</f>
        <v xml:space="preserve"> - </v>
      </c>
    </row>
    <row r="1843" spans="16:17" x14ac:dyDescent="0.25">
      <c r="P1843" t="str">
        <f>CONCATENATE(ROW(P1843)-2," - ",Components!B1838)</f>
        <v xml:space="preserve">1841 - </v>
      </c>
      <c r="Q1843" t="str">
        <f>CONCATENATE(Measures!B1791&amp;" - "&amp;Measures!D1791)</f>
        <v xml:space="preserve"> - </v>
      </c>
    </row>
    <row r="1844" spans="16:17" x14ac:dyDescent="0.25">
      <c r="P1844" t="str">
        <f>CONCATENATE(ROW(P1844)-2," - ",Components!B1839)</f>
        <v xml:space="preserve">1842 - </v>
      </c>
      <c r="Q1844" t="str">
        <f>CONCATENATE(Measures!B1792&amp;" - "&amp;Measures!D1792)</f>
        <v xml:space="preserve"> - </v>
      </c>
    </row>
    <row r="1845" spans="16:17" x14ac:dyDescent="0.25">
      <c r="P1845" t="str">
        <f>CONCATENATE(ROW(P1845)-2," - ",Components!B1840)</f>
        <v xml:space="preserve">1843 - </v>
      </c>
      <c r="Q1845" t="str">
        <f>CONCATENATE(Measures!B1793&amp;" - "&amp;Measures!D1793)</f>
        <v xml:space="preserve"> - </v>
      </c>
    </row>
    <row r="1846" spans="16:17" x14ac:dyDescent="0.25">
      <c r="P1846" t="str">
        <f>CONCATENATE(ROW(P1846)-2," - ",Components!B1841)</f>
        <v xml:space="preserve">1844 - </v>
      </c>
      <c r="Q1846" t="str">
        <f>CONCATENATE(Measures!B1794&amp;" - "&amp;Measures!D1794)</f>
        <v xml:space="preserve"> - </v>
      </c>
    </row>
    <row r="1847" spans="16:17" x14ac:dyDescent="0.25">
      <c r="P1847" t="str">
        <f>CONCATENATE(ROW(P1847)-2," - ",Components!B1842)</f>
        <v xml:space="preserve">1845 - </v>
      </c>
      <c r="Q1847" t="str">
        <f>CONCATENATE(Measures!B1795&amp;" - "&amp;Measures!D1795)</f>
        <v xml:space="preserve"> - </v>
      </c>
    </row>
    <row r="1848" spans="16:17" x14ac:dyDescent="0.25">
      <c r="P1848" t="str">
        <f>CONCATENATE(ROW(P1848)-2," - ",Components!B1843)</f>
        <v xml:space="preserve">1846 - </v>
      </c>
      <c r="Q1848" t="str">
        <f>CONCATENATE(Measures!B1796&amp;" - "&amp;Measures!D1796)</f>
        <v xml:space="preserve"> - </v>
      </c>
    </row>
    <row r="1849" spans="16:17" x14ac:dyDescent="0.25">
      <c r="P1849" t="str">
        <f>CONCATENATE(ROW(P1849)-2," - ",Components!B1844)</f>
        <v xml:space="preserve">1847 - </v>
      </c>
      <c r="Q1849" t="str">
        <f>CONCATENATE(Measures!B1797&amp;" - "&amp;Measures!D1797)</f>
        <v xml:space="preserve"> - </v>
      </c>
    </row>
    <row r="1850" spans="16:17" x14ac:dyDescent="0.25">
      <c r="P1850" t="str">
        <f>CONCATENATE(ROW(P1850)-2," - ",Components!B1845)</f>
        <v xml:space="preserve">1848 - </v>
      </c>
      <c r="Q1850" t="str">
        <f>CONCATENATE(Measures!B1798&amp;" - "&amp;Measures!D1798)</f>
        <v xml:space="preserve"> - </v>
      </c>
    </row>
    <row r="1851" spans="16:17" x14ac:dyDescent="0.25">
      <c r="P1851" t="str">
        <f>CONCATENATE(ROW(P1851)-2," - ",Components!B1846)</f>
        <v xml:space="preserve">1849 - </v>
      </c>
      <c r="Q1851" t="str">
        <f>CONCATENATE(Measures!B1799&amp;" - "&amp;Measures!D1799)</f>
        <v xml:space="preserve"> - </v>
      </c>
    </row>
    <row r="1852" spans="16:17" x14ac:dyDescent="0.25">
      <c r="P1852" t="str">
        <f>CONCATENATE(ROW(P1852)-2," - ",Components!B1847)</f>
        <v xml:space="preserve">1850 - </v>
      </c>
      <c r="Q1852" t="str">
        <f>CONCATENATE(Measures!B1800&amp;" - "&amp;Measures!D1800)</f>
        <v xml:space="preserve"> - </v>
      </c>
    </row>
    <row r="1853" spans="16:17" x14ac:dyDescent="0.25">
      <c r="P1853" t="str">
        <f>CONCATENATE(ROW(P1853)-2," - ",Components!B1848)</f>
        <v xml:space="preserve">1851 - </v>
      </c>
      <c r="Q1853" t="str">
        <f>CONCATENATE(Measures!B1801&amp;" - "&amp;Measures!D1801)</f>
        <v xml:space="preserve"> - </v>
      </c>
    </row>
    <row r="1854" spans="16:17" x14ac:dyDescent="0.25">
      <c r="P1854" t="str">
        <f>CONCATENATE(ROW(P1854)-2," - ",Components!B1849)</f>
        <v xml:space="preserve">1852 - </v>
      </c>
      <c r="Q1854" t="str">
        <f>CONCATENATE(Measures!B1802&amp;" - "&amp;Measures!D1802)</f>
        <v xml:space="preserve"> - </v>
      </c>
    </row>
    <row r="1855" spans="16:17" x14ac:dyDescent="0.25">
      <c r="P1855" t="str">
        <f>CONCATENATE(ROW(P1855)-2," - ",Components!B1850)</f>
        <v xml:space="preserve">1853 - </v>
      </c>
      <c r="Q1855" t="str">
        <f>CONCATENATE(Measures!B1803&amp;" - "&amp;Measures!D1803)</f>
        <v xml:space="preserve"> - </v>
      </c>
    </row>
    <row r="1856" spans="16:17" x14ac:dyDescent="0.25">
      <c r="P1856" t="str">
        <f>CONCATENATE(ROW(P1856)-2," - ",Components!B1851)</f>
        <v xml:space="preserve">1854 - </v>
      </c>
      <c r="Q1856" t="str">
        <f>CONCATENATE(Measures!B1804&amp;" - "&amp;Measures!D1804)</f>
        <v xml:space="preserve"> - </v>
      </c>
    </row>
    <row r="1857" spans="16:17" x14ac:dyDescent="0.25">
      <c r="P1857" t="str">
        <f>CONCATENATE(ROW(P1857)-2," - ",Components!B1852)</f>
        <v xml:space="preserve">1855 - </v>
      </c>
      <c r="Q1857" t="str">
        <f>CONCATENATE(Measures!B1805&amp;" - "&amp;Measures!D1805)</f>
        <v xml:space="preserve"> - </v>
      </c>
    </row>
    <row r="1858" spans="16:17" x14ac:dyDescent="0.25">
      <c r="P1858" t="str">
        <f>CONCATENATE(ROW(P1858)-2," - ",Components!B1853)</f>
        <v xml:space="preserve">1856 - </v>
      </c>
      <c r="Q1858" t="str">
        <f>CONCATENATE(Measures!B1806&amp;" - "&amp;Measures!D1806)</f>
        <v xml:space="preserve"> - </v>
      </c>
    </row>
    <row r="1859" spans="16:17" x14ac:dyDescent="0.25">
      <c r="P1859" t="str">
        <f>CONCATENATE(ROW(P1859)-2," - ",Components!B1854)</f>
        <v xml:space="preserve">1857 - </v>
      </c>
      <c r="Q1859" t="str">
        <f>CONCATENATE(Measures!B1807&amp;" - "&amp;Measures!D1807)</f>
        <v xml:space="preserve"> - </v>
      </c>
    </row>
    <row r="1860" spans="16:17" x14ac:dyDescent="0.25">
      <c r="P1860" t="str">
        <f>CONCATENATE(ROW(P1860)-2," - ",Components!B1855)</f>
        <v xml:space="preserve">1858 - </v>
      </c>
      <c r="Q1860" t="str">
        <f>CONCATENATE(Measures!B1808&amp;" - "&amp;Measures!D1808)</f>
        <v xml:space="preserve"> - </v>
      </c>
    </row>
    <row r="1861" spans="16:17" x14ac:dyDescent="0.25">
      <c r="P1861" t="str">
        <f>CONCATENATE(ROW(P1861)-2," - ",Components!B1856)</f>
        <v xml:space="preserve">1859 - </v>
      </c>
      <c r="Q1861" t="str">
        <f>CONCATENATE(Measures!B1809&amp;" - "&amp;Measures!D1809)</f>
        <v xml:space="preserve"> - </v>
      </c>
    </row>
    <row r="1862" spans="16:17" x14ac:dyDescent="0.25">
      <c r="P1862" t="str">
        <f>CONCATENATE(ROW(P1862)-2," - ",Components!B1857)</f>
        <v xml:space="preserve">1860 - </v>
      </c>
      <c r="Q1862" t="str">
        <f>CONCATENATE(Measures!B1810&amp;" - "&amp;Measures!D1810)</f>
        <v xml:space="preserve"> - </v>
      </c>
    </row>
    <row r="1863" spans="16:17" x14ac:dyDescent="0.25">
      <c r="P1863" t="str">
        <f>CONCATENATE(ROW(P1863)-2," - ",Components!B1858)</f>
        <v xml:space="preserve">1861 - </v>
      </c>
      <c r="Q1863" t="str">
        <f>CONCATENATE(Measures!B1811&amp;" - "&amp;Measures!D1811)</f>
        <v xml:space="preserve"> - </v>
      </c>
    </row>
    <row r="1864" spans="16:17" x14ac:dyDescent="0.25">
      <c r="P1864" t="str">
        <f>CONCATENATE(ROW(P1864)-2," - ",Components!B1859)</f>
        <v xml:space="preserve">1862 - </v>
      </c>
      <c r="Q1864" t="str">
        <f>CONCATENATE(Measures!B1812&amp;" - "&amp;Measures!D1812)</f>
        <v xml:space="preserve"> - </v>
      </c>
    </row>
    <row r="1865" spans="16:17" x14ac:dyDescent="0.25">
      <c r="P1865" t="str">
        <f>CONCATENATE(ROW(P1865)-2," - ",Components!B1860)</f>
        <v xml:space="preserve">1863 - </v>
      </c>
      <c r="Q1865" t="str">
        <f>CONCATENATE(Measures!B1813&amp;" - "&amp;Measures!D1813)</f>
        <v xml:space="preserve"> - </v>
      </c>
    </row>
    <row r="1866" spans="16:17" x14ac:dyDescent="0.25">
      <c r="P1866" t="str">
        <f>CONCATENATE(ROW(P1866)-2," - ",Components!B1861)</f>
        <v xml:space="preserve">1864 - </v>
      </c>
      <c r="Q1866" t="str">
        <f>CONCATENATE(Measures!B1814&amp;" - "&amp;Measures!D1814)</f>
        <v xml:space="preserve"> - </v>
      </c>
    </row>
    <row r="1867" spans="16:17" x14ac:dyDescent="0.25">
      <c r="P1867" t="str">
        <f>CONCATENATE(ROW(P1867)-2," - ",Components!B1862)</f>
        <v xml:space="preserve">1865 - </v>
      </c>
      <c r="Q1867" t="str">
        <f>CONCATENATE(Measures!B1815&amp;" - "&amp;Measures!D1815)</f>
        <v xml:space="preserve"> - </v>
      </c>
    </row>
    <row r="1868" spans="16:17" x14ac:dyDescent="0.25">
      <c r="P1868" t="str">
        <f>CONCATENATE(ROW(P1868)-2," - ",Components!B1863)</f>
        <v xml:space="preserve">1866 - </v>
      </c>
      <c r="Q1868" t="str">
        <f>CONCATENATE(Measures!B1816&amp;" - "&amp;Measures!D1816)</f>
        <v xml:space="preserve"> - </v>
      </c>
    </row>
    <row r="1869" spans="16:17" x14ac:dyDescent="0.25">
      <c r="P1869" t="str">
        <f>CONCATENATE(ROW(P1869)-2," - ",Components!B1864)</f>
        <v xml:space="preserve">1867 - </v>
      </c>
      <c r="Q1869" t="str">
        <f>CONCATENATE(Measures!B1817&amp;" - "&amp;Measures!D1817)</f>
        <v xml:space="preserve"> - </v>
      </c>
    </row>
    <row r="1870" spans="16:17" x14ac:dyDescent="0.25">
      <c r="P1870" t="str">
        <f>CONCATENATE(ROW(P1870)-2," - ",Components!B1865)</f>
        <v xml:space="preserve">1868 - </v>
      </c>
      <c r="Q1870" t="str">
        <f>CONCATENATE(Measures!B1818&amp;" - "&amp;Measures!D1818)</f>
        <v xml:space="preserve"> - </v>
      </c>
    </row>
    <row r="1871" spans="16:17" x14ac:dyDescent="0.25">
      <c r="P1871" t="str">
        <f>CONCATENATE(ROW(P1871)-2," - ",Components!B1866)</f>
        <v xml:space="preserve">1869 - </v>
      </c>
      <c r="Q1871" t="str">
        <f>CONCATENATE(Measures!B1819&amp;" - "&amp;Measures!D1819)</f>
        <v xml:space="preserve"> - </v>
      </c>
    </row>
    <row r="1872" spans="16:17" x14ac:dyDescent="0.25">
      <c r="P1872" t="str">
        <f>CONCATENATE(ROW(P1872)-2," - ",Components!B1867)</f>
        <v xml:space="preserve">1870 - </v>
      </c>
      <c r="Q1872" t="str">
        <f>CONCATENATE(Measures!B1820&amp;" - "&amp;Measures!D1820)</f>
        <v xml:space="preserve"> - </v>
      </c>
    </row>
    <row r="1873" spans="16:17" x14ac:dyDescent="0.25">
      <c r="P1873" t="str">
        <f>CONCATENATE(ROW(P1873)-2," - ",Components!B1868)</f>
        <v xml:space="preserve">1871 - </v>
      </c>
      <c r="Q1873" t="str">
        <f>CONCATENATE(Measures!B1821&amp;" - "&amp;Measures!D1821)</f>
        <v xml:space="preserve"> - </v>
      </c>
    </row>
    <row r="1874" spans="16:17" x14ac:dyDescent="0.25">
      <c r="P1874" t="str">
        <f>CONCATENATE(ROW(P1874)-2," - ",Components!B1869)</f>
        <v xml:space="preserve">1872 - </v>
      </c>
      <c r="Q1874" t="str">
        <f>CONCATENATE(Measures!B1822&amp;" - "&amp;Measures!D1822)</f>
        <v xml:space="preserve"> - </v>
      </c>
    </row>
    <row r="1875" spans="16:17" x14ac:dyDescent="0.25">
      <c r="P1875" t="str">
        <f>CONCATENATE(ROW(P1875)-2," - ",Components!B1870)</f>
        <v xml:space="preserve">1873 - </v>
      </c>
      <c r="Q1875" t="str">
        <f>CONCATENATE(Measures!B1823&amp;" - "&amp;Measures!D1823)</f>
        <v xml:space="preserve"> - </v>
      </c>
    </row>
    <row r="1876" spans="16:17" x14ac:dyDescent="0.25">
      <c r="P1876" t="str">
        <f>CONCATENATE(ROW(P1876)-2," - ",Components!B1871)</f>
        <v xml:space="preserve">1874 - </v>
      </c>
      <c r="Q1876" t="str">
        <f>CONCATENATE(Measures!B1824&amp;" - "&amp;Measures!D1824)</f>
        <v xml:space="preserve"> - </v>
      </c>
    </row>
    <row r="1877" spans="16:17" x14ac:dyDescent="0.25">
      <c r="P1877" t="str">
        <f>CONCATENATE(ROW(P1877)-2," - ",Components!B1872)</f>
        <v xml:space="preserve">1875 - </v>
      </c>
      <c r="Q1877" t="str">
        <f>CONCATENATE(Measures!B1825&amp;" - "&amp;Measures!D1825)</f>
        <v xml:space="preserve"> - </v>
      </c>
    </row>
    <row r="1878" spans="16:17" x14ac:dyDescent="0.25">
      <c r="P1878" t="str">
        <f>CONCATENATE(ROW(P1878)-2," - ",Components!B1873)</f>
        <v xml:space="preserve">1876 - </v>
      </c>
      <c r="Q1878" t="str">
        <f>CONCATENATE(Measures!B1826&amp;" - "&amp;Measures!D1826)</f>
        <v xml:space="preserve"> - </v>
      </c>
    </row>
    <row r="1879" spans="16:17" x14ac:dyDescent="0.25">
      <c r="P1879" t="str">
        <f>CONCATENATE(ROW(P1879)-2," - ",Components!B1874)</f>
        <v xml:space="preserve">1877 - </v>
      </c>
      <c r="Q1879" t="str">
        <f>CONCATENATE(Measures!B1827&amp;" - "&amp;Measures!D1827)</f>
        <v xml:space="preserve"> - </v>
      </c>
    </row>
    <row r="1880" spans="16:17" x14ac:dyDescent="0.25">
      <c r="P1880" t="str">
        <f>CONCATENATE(ROW(P1880)-2," - ",Components!B1875)</f>
        <v xml:space="preserve">1878 - </v>
      </c>
      <c r="Q1880" t="str">
        <f>CONCATENATE(Measures!B1828&amp;" - "&amp;Measures!D1828)</f>
        <v xml:space="preserve"> - </v>
      </c>
    </row>
    <row r="1881" spans="16:17" x14ac:dyDescent="0.25">
      <c r="P1881" t="str">
        <f>CONCATENATE(ROW(P1881)-2," - ",Components!B1876)</f>
        <v xml:space="preserve">1879 - </v>
      </c>
      <c r="Q1881" t="str">
        <f>CONCATENATE(Measures!B1829&amp;" - "&amp;Measures!D1829)</f>
        <v xml:space="preserve"> - </v>
      </c>
    </row>
    <row r="1882" spans="16:17" x14ac:dyDescent="0.25">
      <c r="P1882" t="str">
        <f>CONCATENATE(ROW(P1882)-2," - ",Components!B1877)</f>
        <v xml:space="preserve">1880 - </v>
      </c>
      <c r="Q1882" t="str">
        <f>CONCATENATE(Measures!B1830&amp;" - "&amp;Measures!D1830)</f>
        <v xml:space="preserve"> - </v>
      </c>
    </row>
    <row r="1883" spans="16:17" x14ac:dyDescent="0.25">
      <c r="P1883" t="str">
        <f>CONCATENATE(ROW(P1883)-2," - ",Components!B1878)</f>
        <v xml:space="preserve">1881 - </v>
      </c>
      <c r="Q1883" t="str">
        <f>CONCATENATE(Measures!B1831&amp;" - "&amp;Measures!D1831)</f>
        <v xml:space="preserve"> - </v>
      </c>
    </row>
    <row r="1884" spans="16:17" x14ac:dyDescent="0.25">
      <c r="P1884" t="str">
        <f>CONCATENATE(ROW(P1884)-2," - ",Components!B1879)</f>
        <v xml:space="preserve">1882 - </v>
      </c>
      <c r="Q1884" t="str">
        <f>CONCATENATE(Measures!B1832&amp;" - "&amp;Measures!D1832)</f>
        <v xml:space="preserve"> - </v>
      </c>
    </row>
    <row r="1885" spans="16:17" x14ac:dyDescent="0.25">
      <c r="P1885" t="str">
        <f>CONCATENATE(ROW(P1885)-2," - ",Components!B1880)</f>
        <v xml:space="preserve">1883 - </v>
      </c>
      <c r="Q1885" t="str">
        <f>CONCATENATE(Measures!B1833&amp;" - "&amp;Measures!D1833)</f>
        <v xml:space="preserve"> - </v>
      </c>
    </row>
    <row r="1886" spans="16:17" x14ac:dyDescent="0.25">
      <c r="P1886" t="str">
        <f>CONCATENATE(ROW(P1886)-2," - ",Components!B1881)</f>
        <v xml:space="preserve">1884 - </v>
      </c>
      <c r="Q1886" t="str">
        <f>CONCATENATE(Measures!B1834&amp;" - "&amp;Measures!D1834)</f>
        <v xml:space="preserve"> - </v>
      </c>
    </row>
    <row r="1887" spans="16:17" x14ac:dyDescent="0.25">
      <c r="P1887" t="str">
        <f>CONCATENATE(ROW(P1887)-2," - ",Components!B1882)</f>
        <v xml:space="preserve">1885 - </v>
      </c>
      <c r="Q1887" t="str">
        <f>CONCATENATE(Measures!B1835&amp;" - "&amp;Measures!D1835)</f>
        <v xml:space="preserve"> - </v>
      </c>
    </row>
    <row r="1888" spans="16:17" x14ac:dyDescent="0.25">
      <c r="P1888" t="str">
        <f>CONCATENATE(ROW(P1888)-2," - ",Components!B1883)</f>
        <v xml:space="preserve">1886 - </v>
      </c>
      <c r="Q1888" t="str">
        <f>CONCATENATE(Measures!B1836&amp;" - "&amp;Measures!D1836)</f>
        <v xml:space="preserve"> - </v>
      </c>
    </row>
    <row r="1889" spans="16:17" x14ac:dyDescent="0.25">
      <c r="P1889" t="str">
        <f>CONCATENATE(ROW(P1889)-2," - ",Components!B1884)</f>
        <v xml:space="preserve">1887 - </v>
      </c>
      <c r="Q1889" t="str">
        <f>CONCATENATE(Measures!B1837&amp;" - "&amp;Measures!D1837)</f>
        <v xml:space="preserve"> - </v>
      </c>
    </row>
    <row r="1890" spans="16:17" x14ac:dyDescent="0.25">
      <c r="P1890" t="str">
        <f>CONCATENATE(ROW(P1890)-2," - ",Components!B1885)</f>
        <v xml:space="preserve">1888 - </v>
      </c>
      <c r="Q1890" t="str">
        <f>CONCATENATE(Measures!B1838&amp;" - "&amp;Measures!D1838)</f>
        <v xml:space="preserve"> - </v>
      </c>
    </row>
    <row r="1891" spans="16:17" x14ac:dyDescent="0.25">
      <c r="P1891" t="str">
        <f>CONCATENATE(ROW(P1891)-2," - ",Components!B1886)</f>
        <v xml:space="preserve">1889 - </v>
      </c>
      <c r="Q1891" t="str">
        <f>CONCATENATE(Measures!B1839&amp;" - "&amp;Measures!D1839)</f>
        <v xml:space="preserve"> - </v>
      </c>
    </row>
    <row r="1892" spans="16:17" x14ac:dyDescent="0.25">
      <c r="P1892" t="str">
        <f>CONCATENATE(ROW(P1892)-2," - ",Components!B1887)</f>
        <v xml:space="preserve">1890 - </v>
      </c>
      <c r="Q1892" t="str">
        <f>CONCATENATE(Measures!B1840&amp;" - "&amp;Measures!D1840)</f>
        <v xml:space="preserve"> - </v>
      </c>
    </row>
    <row r="1893" spans="16:17" x14ac:dyDescent="0.25">
      <c r="P1893" t="str">
        <f>CONCATENATE(ROW(P1893)-2," - ",Components!B1888)</f>
        <v xml:space="preserve">1891 - </v>
      </c>
      <c r="Q1893" t="str">
        <f>CONCATENATE(Measures!B1841&amp;" - "&amp;Measures!D1841)</f>
        <v xml:space="preserve"> - </v>
      </c>
    </row>
    <row r="1894" spans="16:17" x14ac:dyDescent="0.25">
      <c r="P1894" t="str">
        <f>CONCATENATE(ROW(P1894)-2," - ",Components!B1889)</f>
        <v xml:space="preserve">1892 - </v>
      </c>
      <c r="Q1894" t="str">
        <f>CONCATENATE(Measures!B1842&amp;" - "&amp;Measures!D1842)</f>
        <v xml:space="preserve"> - </v>
      </c>
    </row>
    <row r="1895" spans="16:17" x14ac:dyDescent="0.25">
      <c r="P1895" t="str">
        <f>CONCATENATE(ROW(P1895)-2," - ",Components!B1890)</f>
        <v xml:space="preserve">1893 - </v>
      </c>
      <c r="Q1895" t="str">
        <f>CONCATENATE(Measures!B1843&amp;" - "&amp;Measures!D1843)</f>
        <v xml:space="preserve"> - </v>
      </c>
    </row>
    <row r="1896" spans="16:17" x14ac:dyDescent="0.25">
      <c r="P1896" t="str">
        <f>CONCATENATE(ROW(P1896)-2," - ",Components!B1891)</f>
        <v xml:space="preserve">1894 - </v>
      </c>
      <c r="Q1896" t="str">
        <f>CONCATENATE(Measures!B1844&amp;" - "&amp;Measures!D1844)</f>
        <v xml:space="preserve"> - </v>
      </c>
    </row>
    <row r="1897" spans="16:17" x14ac:dyDescent="0.25">
      <c r="P1897" t="str">
        <f>CONCATENATE(ROW(P1897)-2," - ",Components!B1892)</f>
        <v xml:space="preserve">1895 - </v>
      </c>
      <c r="Q1897" t="str">
        <f>CONCATENATE(Measures!B1845&amp;" - "&amp;Measures!D1845)</f>
        <v xml:space="preserve"> - </v>
      </c>
    </row>
    <row r="1898" spans="16:17" x14ac:dyDescent="0.25">
      <c r="P1898" t="str">
        <f>CONCATENATE(ROW(P1898)-2," - ",Components!B1893)</f>
        <v xml:space="preserve">1896 - </v>
      </c>
      <c r="Q1898" t="str">
        <f>CONCATENATE(Measures!B1846&amp;" - "&amp;Measures!D1846)</f>
        <v xml:space="preserve"> - </v>
      </c>
    </row>
    <row r="1899" spans="16:17" x14ac:dyDescent="0.25">
      <c r="P1899" t="str">
        <f>CONCATENATE(ROW(P1899)-2," - ",Components!B1894)</f>
        <v xml:space="preserve">1897 - </v>
      </c>
      <c r="Q1899" t="str">
        <f>CONCATENATE(Measures!B1847&amp;" - "&amp;Measures!D1847)</f>
        <v xml:space="preserve"> - </v>
      </c>
    </row>
    <row r="1900" spans="16:17" x14ac:dyDescent="0.25">
      <c r="P1900" t="str">
        <f>CONCATENATE(ROW(P1900)-2," - ",Components!B1895)</f>
        <v xml:space="preserve">1898 - </v>
      </c>
      <c r="Q1900" t="str">
        <f>CONCATENATE(Measures!B1848&amp;" - "&amp;Measures!D1848)</f>
        <v xml:space="preserve"> - </v>
      </c>
    </row>
    <row r="1901" spans="16:17" x14ac:dyDescent="0.25">
      <c r="P1901" t="str">
        <f>CONCATENATE(ROW(P1901)-2," - ",Components!B1896)</f>
        <v xml:space="preserve">1899 - </v>
      </c>
      <c r="Q1901" t="str">
        <f>CONCATENATE(Measures!B1849&amp;" - "&amp;Measures!D1849)</f>
        <v xml:space="preserve"> - </v>
      </c>
    </row>
    <row r="1902" spans="16:17" x14ac:dyDescent="0.25">
      <c r="P1902" t="str">
        <f>CONCATENATE(ROW(P1902)-2," - ",Components!B1897)</f>
        <v xml:space="preserve">1900 - </v>
      </c>
      <c r="Q1902" t="str">
        <f>CONCATENATE(Measures!B1850&amp;" - "&amp;Measures!D1850)</f>
        <v xml:space="preserve"> - </v>
      </c>
    </row>
    <row r="1903" spans="16:17" x14ac:dyDescent="0.25">
      <c r="P1903" t="str">
        <f>CONCATENATE(ROW(P1903)-2," - ",Components!B1898)</f>
        <v xml:space="preserve">1901 - </v>
      </c>
      <c r="Q1903" t="str">
        <f>CONCATENATE(Measures!B1851&amp;" - "&amp;Measures!D1851)</f>
        <v xml:space="preserve"> - </v>
      </c>
    </row>
    <row r="1904" spans="16:17" x14ac:dyDescent="0.25">
      <c r="P1904" t="str">
        <f>CONCATENATE(ROW(P1904)-2," - ",Components!B1899)</f>
        <v xml:space="preserve">1902 - </v>
      </c>
      <c r="Q1904" t="str">
        <f>CONCATENATE(Measures!B1852&amp;" - "&amp;Measures!D1852)</f>
        <v xml:space="preserve"> - </v>
      </c>
    </row>
    <row r="1905" spans="16:17" x14ac:dyDescent="0.25">
      <c r="P1905" t="str">
        <f>CONCATENATE(ROW(P1905)-2," - ",Components!B1900)</f>
        <v xml:space="preserve">1903 - </v>
      </c>
      <c r="Q1905" t="str">
        <f>CONCATENATE(Measures!B1853&amp;" - "&amp;Measures!D1853)</f>
        <v xml:space="preserve"> - </v>
      </c>
    </row>
    <row r="1906" spans="16:17" x14ac:dyDescent="0.25">
      <c r="P1906" t="str">
        <f>CONCATENATE(ROW(P1906)-2," - ",Components!B1901)</f>
        <v xml:space="preserve">1904 - </v>
      </c>
      <c r="Q1906" t="str">
        <f>CONCATENATE(Measures!B1854&amp;" - "&amp;Measures!D1854)</f>
        <v xml:space="preserve"> - </v>
      </c>
    </row>
    <row r="1907" spans="16:17" x14ac:dyDescent="0.25">
      <c r="P1907" t="str">
        <f>CONCATENATE(ROW(P1907)-2," - ",Components!B1902)</f>
        <v xml:space="preserve">1905 - </v>
      </c>
      <c r="Q1907" t="str">
        <f>CONCATENATE(Measures!B1855&amp;" - "&amp;Measures!D1855)</f>
        <v xml:space="preserve"> - </v>
      </c>
    </row>
    <row r="1908" spans="16:17" x14ac:dyDescent="0.25">
      <c r="P1908" t="str">
        <f>CONCATENATE(ROW(P1908)-2," - ",Components!B1903)</f>
        <v xml:space="preserve">1906 - </v>
      </c>
      <c r="Q1908" t="str">
        <f>CONCATENATE(Measures!B1856&amp;" - "&amp;Measures!D1856)</f>
        <v xml:space="preserve"> - </v>
      </c>
    </row>
    <row r="1909" spans="16:17" x14ac:dyDescent="0.25">
      <c r="P1909" t="str">
        <f>CONCATENATE(ROW(P1909)-2," - ",Components!B1904)</f>
        <v xml:space="preserve">1907 - </v>
      </c>
      <c r="Q1909" t="str">
        <f>CONCATENATE(Measures!B1857&amp;" - "&amp;Measures!D1857)</f>
        <v xml:space="preserve"> - </v>
      </c>
    </row>
    <row r="1910" spans="16:17" x14ac:dyDescent="0.25">
      <c r="P1910" t="str">
        <f>CONCATENATE(ROW(P1910)-2," - ",Components!B1905)</f>
        <v xml:space="preserve">1908 - </v>
      </c>
      <c r="Q1910" t="str">
        <f>CONCATENATE(Measures!B1858&amp;" - "&amp;Measures!D1858)</f>
        <v xml:space="preserve"> - </v>
      </c>
    </row>
    <row r="1911" spans="16:17" x14ac:dyDescent="0.25">
      <c r="P1911" t="str">
        <f>CONCATENATE(ROW(P1911)-2," - ",Components!B1906)</f>
        <v xml:space="preserve">1909 - </v>
      </c>
      <c r="Q1911" t="str">
        <f>CONCATENATE(Measures!B1859&amp;" - "&amp;Measures!D1859)</f>
        <v xml:space="preserve"> - </v>
      </c>
    </row>
    <row r="1912" spans="16:17" x14ac:dyDescent="0.25">
      <c r="P1912" t="str">
        <f>CONCATENATE(ROW(P1912)-2," - ",Components!B1907)</f>
        <v xml:space="preserve">1910 - </v>
      </c>
      <c r="Q1912" t="str">
        <f>CONCATENATE(Measures!B1860&amp;" - "&amp;Measures!D1860)</f>
        <v xml:space="preserve"> - </v>
      </c>
    </row>
    <row r="1913" spans="16:17" x14ac:dyDescent="0.25">
      <c r="P1913" t="str">
        <f>CONCATENATE(ROW(P1913)-2," - ",Components!B1908)</f>
        <v xml:space="preserve">1911 - </v>
      </c>
      <c r="Q1913" t="str">
        <f>CONCATENATE(Measures!B1861&amp;" - "&amp;Measures!D1861)</f>
        <v xml:space="preserve"> - </v>
      </c>
    </row>
    <row r="1914" spans="16:17" x14ac:dyDescent="0.25">
      <c r="P1914" t="str">
        <f>CONCATENATE(ROW(P1914)-2," - ",Components!B1909)</f>
        <v xml:space="preserve">1912 - </v>
      </c>
      <c r="Q1914" t="str">
        <f>CONCATENATE(Measures!B1862&amp;" - "&amp;Measures!D1862)</f>
        <v xml:space="preserve"> - </v>
      </c>
    </row>
    <row r="1915" spans="16:17" x14ac:dyDescent="0.25">
      <c r="P1915" t="str">
        <f>CONCATENATE(ROW(P1915)-2," - ",Components!B1910)</f>
        <v xml:space="preserve">1913 - </v>
      </c>
      <c r="Q1915" t="str">
        <f>CONCATENATE(Measures!B1863&amp;" - "&amp;Measures!D1863)</f>
        <v xml:space="preserve"> - </v>
      </c>
    </row>
    <row r="1916" spans="16:17" x14ac:dyDescent="0.25">
      <c r="P1916" t="str">
        <f>CONCATENATE(ROW(P1916)-2," - ",Components!B1911)</f>
        <v xml:space="preserve">1914 - </v>
      </c>
      <c r="Q1916" t="str">
        <f>CONCATENATE(Measures!B1864&amp;" - "&amp;Measures!D1864)</f>
        <v xml:space="preserve"> - </v>
      </c>
    </row>
    <row r="1917" spans="16:17" x14ac:dyDescent="0.25">
      <c r="P1917" t="str">
        <f>CONCATENATE(ROW(P1917)-2," - ",Components!B1912)</f>
        <v xml:space="preserve">1915 - </v>
      </c>
      <c r="Q1917" t="str">
        <f>CONCATENATE(Measures!B1865&amp;" - "&amp;Measures!D1865)</f>
        <v xml:space="preserve"> - </v>
      </c>
    </row>
    <row r="1918" spans="16:17" x14ac:dyDescent="0.25">
      <c r="P1918" t="str">
        <f>CONCATENATE(ROW(P1918)-2," - ",Components!B1913)</f>
        <v xml:space="preserve">1916 - </v>
      </c>
      <c r="Q1918" t="str">
        <f>CONCATENATE(Measures!B1866&amp;" - "&amp;Measures!D1866)</f>
        <v xml:space="preserve"> - </v>
      </c>
    </row>
    <row r="1919" spans="16:17" x14ac:dyDescent="0.25">
      <c r="P1919" t="str">
        <f>CONCATENATE(ROW(P1919)-2," - ",Components!B1914)</f>
        <v xml:space="preserve">1917 - </v>
      </c>
      <c r="Q1919" t="str">
        <f>CONCATENATE(Measures!B1867&amp;" - "&amp;Measures!D1867)</f>
        <v xml:space="preserve"> - </v>
      </c>
    </row>
    <row r="1920" spans="16:17" x14ac:dyDescent="0.25">
      <c r="P1920" t="str">
        <f>CONCATENATE(ROW(P1920)-2," - ",Components!B1915)</f>
        <v xml:space="preserve">1918 - </v>
      </c>
      <c r="Q1920" t="str">
        <f>CONCATENATE(Measures!B1868&amp;" - "&amp;Measures!D1868)</f>
        <v xml:space="preserve"> - </v>
      </c>
    </row>
    <row r="1921" spans="16:17" x14ac:dyDescent="0.25">
      <c r="P1921" t="str">
        <f>CONCATENATE(ROW(P1921)-2," - ",Components!B1916)</f>
        <v xml:space="preserve">1919 - </v>
      </c>
      <c r="Q1921" t="str">
        <f>CONCATENATE(Measures!B1869&amp;" - "&amp;Measures!D1869)</f>
        <v xml:space="preserve"> - </v>
      </c>
    </row>
    <row r="1922" spans="16:17" x14ac:dyDescent="0.25">
      <c r="P1922" t="str">
        <f>CONCATENATE(ROW(P1922)-2," - ",Components!B1917)</f>
        <v xml:space="preserve">1920 - </v>
      </c>
      <c r="Q1922" t="str">
        <f>CONCATENATE(Measures!B1870&amp;" - "&amp;Measures!D1870)</f>
        <v xml:space="preserve"> - </v>
      </c>
    </row>
    <row r="1923" spans="16:17" x14ac:dyDescent="0.25">
      <c r="P1923" t="str">
        <f>CONCATENATE(ROW(P1923)-2," - ",Components!B1918)</f>
        <v xml:space="preserve">1921 - </v>
      </c>
      <c r="Q1923" t="str">
        <f>CONCATENATE(Measures!B1871&amp;" - "&amp;Measures!D1871)</f>
        <v xml:space="preserve"> - </v>
      </c>
    </row>
    <row r="1924" spans="16:17" x14ac:dyDescent="0.25">
      <c r="P1924" t="str">
        <f>CONCATENATE(ROW(P1924)-2," - ",Components!B1919)</f>
        <v xml:space="preserve">1922 - </v>
      </c>
      <c r="Q1924" t="str">
        <f>CONCATENATE(Measures!B1872&amp;" - "&amp;Measures!D1872)</f>
        <v xml:space="preserve"> - </v>
      </c>
    </row>
    <row r="1925" spans="16:17" x14ac:dyDescent="0.25">
      <c r="P1925" t="str">
        <f>CONCATENATE(ROW(P1925)-2," - ",Components!B1920)</f>
        <v xml:space="preserve">1923 - </v>
      </c>
      <c r="Q1925" t="str">
        <f>CONCATENATE(Measures!B1873&amp;" - "&amp;Measures!D1873)</f>
        <v xml:space="preserve"> - </v>
      </c>
    </row>
    <row r="1926" spans="16:17" x14ac:dyDescent="0.25">
      <c r="P1926" t="str">
        <f>CONCATENATE(ROW(P1926)-2," - ",Components!B1921)</f>
        <v xml:space="preserve">1924 - </v>
      </c>
      <c r="Q1926" t="str">
        <f>CONCATENATE(Measures!B1874&amp;" - "&amp;Measures!D1874)</f>
        <v xml:space="preserve"> - </v>
      </c>
    </row>
    <row r="1927" spans="16:17" x14ac:dyDescent="0.25">
      <c r="P1927" t="str">
        <f>CONCATENATE(ROW(P1927)-2," - ",Components!B1922)</f>
        <v xml:space="preserve">1925 - </v>
      </c>
      <c r="Q1927" t="str">
        <f>CONCATENATE(Measures!B1875&amp;" - "&amp;Measures!D1875)</f>
        <v xml:space="preserve"> - </v>
      </c>
    </row>
    <row r="1928" spans="16:17" x14ac:dyDescent="0.25">
      <c r="P1928" t="str">
        <f>CONCATENATE(ROW(P1928)-2," - ",Components!B1923)</f>
        <v xml:space="preserve">1926 - </v>
      </c>
      <c r="Q1928" t="str">
        <f>CONCATENATE(Measures!B1876&amp;" - "&amp;Measures!D1876)</f>
        <v xml:space="preserve"> - </v>
      </c>
    </row>
    <row r="1929" spans="16:17" x14ac:dyDescent="0.25">
      <c r="P1929" t="str">
        <f>CONCATENATE(ROW(P1929)-2," - ",Components!B1924)</f>
        <v xml:space="preserve">1927 - </v>
      </c>
      <c r="Q1929" t="str">
        <f>CONCATENATE(Measures!B1877&amp;" - "&amp;Measures!D1877)</f>
        <v xml:space="preserve"> - </v>
      </c>
    </row>
    <row r="1930" spans="16:17" x14ac:dyDescent="0.25">
      <c r="P1930" t="str">
        <f>CONCATENATE(ROW(P1930)-2," - ",Components!B1925)</f>
        <v xml:space="preserve">1928 - </v>
      </c>
      <c r="Q1930" t="str">
        <f>CONCATENATE(Measures!B1878&amp;" - "&amp;Measures!D1878)</f>
        <v xml:space="preserve"> - </v>
      </c>
    </row>
    <row r="1931" spans="16:17" x14ac:dyDescent="0.25">
      <c r="P1931" t="str">
        <f>CONCATENATE(ROW(P1931)-2," - ",Components!B1926)</f>
        <v xml:space="preserve">1929 - </v>
      </c>
      <c r="Q1931" t="str">
        <f>CONCATENATE(Measures!B1879&amp;" - "&amp;Measures!D1879)</f>
        <v xml:space="preserve"> - </v>
      </c>
    </row>
    <row r="1932" spans="16:17" x14ac:dyDescent="0.25">
      <c r="P1932" t="str">
        <f>CONCATENATE(ROW(P1932)-2," - ",Components!B1927)</f>
        <v xml:space="preserve">1930 - </v>
      </c>
      <c r="Q1932" t="str">
        <f>CONCATENATE(Measures!B1880&amp;" - "&amp;Measures!D1880)</f>
        <v xml:space="preserve"> - </v>
      </c>
    </row>
    <row r="1933" spans="16:17" x14ac:dyDescent="0.25">
      <c r="P1933" t="str">
        <f>CONCATENATE(ROW(P1933)-2," - ",Components!B1928)</f>
        <v xml:space="preserve">1931 - </v>
      </c>
      <c r="Q1933" t="str">
        <f>CONCATENATE(Measures!B1881&amp;" - "&amp;Measures!D1881)</f>
        <v xml:space="preserve"> - </v>
      </c>
    </row>
    <row r="1934" spans="16:17" x14ac:dyDescent="0.25">
      <c r="P1934" t="str">
        <f>CONCATENATE(ROW(P1934)-2," - ",Components!B1929)</f>
        <v xml:space="preserve">1932 - </v>
      </c>
      <c r="Q1934" t="str">
        <f>CONCATENATE(Measures!B1882&amp;" - "&amp;Measures!D1882)</f>
        <v xml:space="preserve"> - </v>
      </c>
    </row>
    <row r="1935" spans="16:17" x14ac:dyDescent="0.25">
      <c r="P1935" t="str">
        <f>CONCATENATE(ROW(P1935)-2," - ",Components!B1930)</f>
        <v xml:space="preserve">1933 - </v>
      </c>
      <c r="Q1935" t="str">
        <f>CONCATENATE(Measures!B1883&amp;" - "&amp;Measures!D1883)</f>
        <v xml:space="preserve"> - </v>
      </c>
    </row>
    <row r="1936" spans="16:17" x14ac:dyDescent="0.25">
      <c r="P1936" t="str">
        <f>CONCATENATE(ROW(P1936)-2," - ",Components!B1931)</f>
        <v xml:space="preserve">1934 - </v>
      </c>
      <c r="Q1936" t="str">
        <f>CONCATENATE(Measures!B1884&amp;" - "&amp;Measures!D1884)</f>
        <v xml:space="preserve"> - </v>
      </c>
    </row>
    <row r="1937" spans="16:17" x14ac:dyDescent="0.25">
      <c r="P1937" t="str">
        <f>CONCATENATE(ROW(P1937)-2," - ",Components!B1932)</f>
        <v xml:space="preserve">1935 - </v>
      </c>
      <c r="Q1937" t="str">
        <f>CONCATENATE(Measures!B1885&amp;" - "&amp;Measures!D1885)</f>
        <v xml:space="preserve"> - </v>
      </c>
    </row>
    <row r="1938" spans="16:17" x14ac:dyDescent="0.25">
      <c r="P1938" t="str">
        <f>CONCATENATE(ROW(P1938)-2," - ",Components!B1933)</f>
        <v xml:space="preserve">1936 - </v>
      </c>
      <c r="Q1938" t="str">
        <f>CONCATENATE(Measures!B1886&amp;" - "&amp;Measures!D1886)</f>
        <v xml:space="preserve"> - </v>
      </c>
    </row>
    <row r="1939" spans="16:17" x14ac:dyDescent="0.25">
      <c r="P1939" t="str">
        <f>CONCATENATE(ROW(P1939)-2," - ",Components!B1934)</f>
        <v xml:space="preserve">1937 - </v>
      </c>
      <c r="Q1939" t="str">
        <f>CONCATENATE(Measures!B1887&amp;" - "&amp;Measures!D1887)</f>
        <v xml:space="preserve"> - </v>
      </c>
    </row>
    <row r="1940" spans="16:17" x14ac:dyDescent="0.25">
      <c r="P1940" t="str">
        <f>CONCATENATE(ROW(P1940)-2," - ",Components!B1935)</f>
        <v xml:space="preserve">1938 - </v>
      </c>
      <c r="Q1940" t="str">
        <f>CONCATENATE(Measures!B1888&amp;" - "&amp;Measures!D1888)</f>
        <v xml:space="preserve"> - </v>
      </c>
    </row>
    <row r="1941" spans="16:17" x14ac:dyDescent="0.25">
      <c r="P1941" t="str">
        <f>CONCATENATE(ROW(P1941)-2," - ",Components!B1936)</f>
        <v xml:space="preserve">1939 - </v>
      </c>
      <c r="Q1941" t="str">
        <f>CONCATENATE(Measures!B1889&amp;" - "&amp;Measures!D1889)</f>
        <v xml:space="preserve"> - </v>
      </c>
    </row>
    <row r="1942" spans="16:17" x14ac:dyDescent="0.25">
      <c r="P1942" t="str">
        <f>CONCATENATE(ROW(P1942)-2," - ",Components!B1937)</f>
        <v xml:space="preserve">1940 - </v>
      </c>
      <c r="Q1942" t="str">
        <f>CONCATENATE(Measures!B1890&amp;" - "&amp;Measures!D1890)</f>
        <v xml:space="preserve"> - </v>
      </c>
    </row>
    <row r="1943" spans="16:17" x14ac:dyDescent="0.25">
      <c r="P1943" t="str">
        <f>CONCATENATE(ROW(P1943)-2," - ",Components!B1938)</f>
        <v xml:space="preserve">1941 - </v>
      </c>
      <c r="Q1943" t="str">
        <f>CONCATENATE(Measures!B1891&amp;" - "&amp;Measures!D1891)</f>
        <v xml:space="preserve"> - </v>
      </c>
    </row>
    <row r="1944" spans="16:17" x14ac:dyDescent="0.25">
      <c r="P1944" t="str">
        <f>CONCATENATE(ROW(P1944)-2," - ",Components!B1939)</f>
        <v xml:space="preserve">1942 - </v>
      </c>
      <c r="Q1944" t="str">
        <f>CONCATENATE(Measures!B1892&amp;" - "&amp;Measures!D1892)</f>
        <v xml:space="preserve"> - </v>
      </c>
    </row>
    <row r="1945" spans="16:17" x14ac:dyDescent="0.25">
      <c r="P1945" t="str">
        <f>CONCATENATE(ROW(P1945)-2," - ",Components!B1940)</f>
        <v xml:space="preserve">1943 - </v>
      </c>
      <c r="Q1945" t="str">
        <f>CONCATENATE(Measures!B1893&amp;" - "&amp;Measures!D1893)</f>
        <v xml:space="preserve"> - </v>
      </c>
    </row>
    <row r="1946" spans="16:17" x14ac:dyDescent="0.25">
      <c r="P1946" t="str">
        <f>CONCATENATE(ROW(P1946)-2," - ",Components!B1941)</f>
        <v xml:space="preserve">1944 - </v>
      </c>
      <c r="Q1946" t="str">
        <f>CONCATENATE(Measures!B1894&amp;" - "&amp;Measures!D1894)</f>
        <v xml:space="preserve"> - </v>
      </c>
    </row>
    <row r="1947" spans="16:17" x14ac:dyDescent="0.25">
      <c r="P1947" t="str">
        <f>CONCATENATE(ROW(P1947)-2," - ",Components!B1942)</f>
        <v xml:space="preserve">1945 - </v>
      </c>
      <c r="Q1947" t="str">
        <f>CONCATENATE(Measures!B1895&amp;" - "&amp;Measures!D1895)</f>
        <v xml:space="preserve"> - </v>
      </c>
    </row>
    <row r="1948" spans="16:17" x14ac:dyDescent="0.25">
      <c r="P1948" t="str">
        <f>CONCATENATE(ROW(P1948)-2," - ",Components!B1943)</f>
        <v xml:space="preserve">1946 - </v>
      </c>
      <c r="Q1948" t="str">
        <f>CONCATENATE(Measures!B1896&amp;" - "&amp;Measures!D1896)</f>
        <v xml:space="preserve"> - </v>
      </c>
    </row>
    <row r="1949" spans="16:17" x14ac:dyDescent="0.25">
      <c r="P1949" t="str">
        <f>CONCATENATE(ROW(P1949)-2," - ",Components!B1944)</f>
        <v xml:space="preserve">1947 - </v>
      </c>
      <c r="Q1949" t="str">
        <f>CONCATENATE(Measures!B1897&amp;" - "&amp;Measures!D1897)</f>
        <v xml:space="preserve"> - </v>
      </c>
    </row>
    <row r="1950" spans="16:17" x14ac:dyDescent="0.25">
      <c r="P1950" t="str">
        <f>CONCATENATE(ROW(P1950)-2," - ",Components!B1945)</f>
        <v xml:space="preserve">1948 - </v>
      </c>
      <c r="Q1950" t="str">
        <f>CONCATENATE(Measures!B1898&amp;" - "&amp;Measures!D1898)</f>
        <v xml:space="preserve"> - </v>
      </c>
    </row>
    <row r="1951" spans="16:17" x14ac:dyDescent="0.25">
      <c r="P1951" t="str">
        <f>CONCATENATE(ROW(P1951)-2," - ",Components!B1946)</f>
        <v xml:space="preserve">1949 - </v>
      </c>
      <c r="Q1951" t="str">
        <f>CONCATENATE(Measures!B1899&amp;" - "&amp;Measures!D1899)</f>
        <v xml:space="preserve"> - </v>
      </c>
    </row>
    <row r="1952" spans="16:17" x14ac:dyDescent="0.25">
      <c r="P1952" t="str">
        <f>CONCATENATE(ROW(P1952)-2," - ",Components!B1947)</f>
        <v xml:space="preserve">1950 - </v>
      </c>
      <c r="Q1952" t="str">
        <f>CONCATENATE(Measures!B1900&amp;" - "&amp;Measures!D1900)</f>
        <v xml:space="preserve"> - </v>
      </c>
    </row>
    <row r="1953" spans="16:17" x14ac:dyDescent="0.25">
      <c r="P1953" t="str">
        <f>CONCATENATE(ROW(P1953)-2," - ",Components!B1948)</f>
        <v xml:space="preserve">1951 - </v>
      </c>
      <c r="Q1953" t="str">
        <f>CONCATENATE(Measures!B1901&amp;" - "&amp;Measures!D1901)</f>
        <v xml:space="preserve"> - </v>
      </c>
    </row>
    <row r="1954" spans="16:17" x14ac:dyDescent="0.25">
      <c r="P1954" t="str">
        <f>CONCATENATE(ROW(P1954)-2," - ",Components!B1949)</f>
        <v xml:space="preserve">1952 - </v>
      </c>
      <c r="Q1954" t="str">
        <f>CONCATENATE(Measures!B1902&amp;" - "&amp;Measures!D1902)</f>
        <v xml:space="preserve"> - </v>
      </c>
    </row>
    <row r="1955" spans="16:17" x14ac:dyDescent="0.25">
      <c r="P1955" t="str">
        <f>CONCATENATE(ROW(P1955)-2," - ",Components!B1950)</f>
        <v xml:space="preserve">1953 - </v>
      </c>
      <c r="Q1955" t="str">
        <f>CONCATENATE(Measures!B1903&amp;" - "&amp;Measures!D1903)</f>
        <v xml:space="preserve"> - </v>
      </c>
    </row>
    <row r="1956" spans="16:17" x14ac:dyDescent="0.25">
      <c r="P1956" t="str">
        <f>CONCATENATE(ROW(P1956)-2," - ",Components!B1951)</f>
        <v xml:space="preserve">1954 - </v>
      </c>
      <c r="Q1956" t="str">
        <f>CONCATENATE(Measures!B1904&amp;" - "&amp;Measures!D1904)</f>
        <v xml:space="preserve"> - </v>
      </c>
    </row>
    <row r="1957" spans="16:17" x14ac:dyDescent="0.25">
      <c r="P1957" t="str">
        <f>CONCATENATE(ROW(P1957)-2," - ",Components!B1952)</f>
        <v xml:space="preserve">1955 - </v>
      </c>
      <c r="Q1957" t="str">
        <f>CONCATENATE(Measures!B1905&amp;" - "&amp;Measures!D1905)</f>
        <v xml:space="preserve"> - </v>
      </c>
    </row>
    <row r="1958" spans="16:17" x14ac:dyDescent="0.25">
      <c r="P1958" t="str">
        <f>CONCATENATE(ROW(P1958)-2," - ",Components!B1953)</f>
        <v xml:space="preserve">1956 - </v>
      </c>
      <c r="Q1958" t="str">
        <f>CONCATENATE(Measures!B1906&amp;" - "&amp;Measures!D1906)</f>
        <v xml:space="preserve"> - </v>
      </c>
    </row>
    <row r="1959" spans="16:17" x14ac:dyDescent="0.25">
      <c r="P1959" t="str">
        <f>CONCATENATE(ROW(P1959)-2," - ",Components!B1954)</f>
        <v xml:space="preserve">1957 - </v>
      </c>
      <c r="Q1959" t="str">
        <f>CONCATENATE(Measures!B1907&amp;" - "&amp;Measures!D1907)</f>
        <v xml:space="preserve"> - </v>
      </c>
    </row>
    <row r="1960" spans="16:17" x14ac:dyDescent="0.25">
      <c r="P1960" t="str">
        <f>CONCATENATE(ROW(P1960)-2," - ",Components!B1955)</f>
        <v xml:space="preserve">1958 - </v>
      </c>
      <c r="Q1960" t="str">
        <f>CONCATENATE(Measures!B1908&amp;" - "&amp;Measures!D1908)</f>
        <v xml:space="preserve"> - </v>
      </c>
    </row>
    <row r="1961" spans="16:17" x14ac:dyDescent="0.25">
      <c r="P1961" t="str">
        <f>CONCATENATE(ROW(P1961)-2," - ",Components!B1956)</f>
        <v xml:space="preserve">1959 - </v>
      </c>
      <c r="Q1961" t="str">
        <f>CONCATENATE(Measures!B1909&amp;" - "&amp;Measures!D1909)</f>
        <v xml:space="preserve"> - </v>
      </c>
    </row>
    <row r="1962" spans="16:17" x14ac:dyDescent="0.25">
      <c r="P1962" t="str">
        <f>CONCATENATE(ROW(P1962)-2," - ",Components!B1957)</f>
        <v xml:space="preserve">1960 - </v>
      </c>
      <c r="Q1962" t="str">
        <f>CONCATENATE(Measures!B1910&amp;" - "&amp;Measures!D1910)</f>
        <v xml:space="preserve"> - </v>
      </c>
    </row>
    <row r="1963" spans="16:17" x14ac:dyDescent="0.25">
      <c r="P1963" t="str">
        <f>CONCATENATE(ROW(P1963)-2," - ",Components!B1958)</f>
        <v xml:space="preserve">1961 - </v>
      </c>
      <c r="Q1963" t="str">
        <f>CONCATENATE(Measures!B1911&amp;" - "&amp;Measures!D1911)</f>
        <v xml:space="preserve"> - </v>
      </c>
    </row>
    <row r="1964" spans="16:17" x14ac:dyDescent="0.25">
      <c r="P1964" t="str">
        <f>CONCATENATE(ROW(P1964)-2," - ",Components!B1959)</f>
        <v xml:space="preserve">1962 - </v>
      </c>
      <c r="Q1964" t="str">
        <f>CONCATENATE(Measures!B1912&amp;" - "&amp;Measures!D1912)</f>
        <v xml:space="preserve"> - </v>
      </c>
    </row>
    <row r="1965" spans="16:17" x14ac:dyDescent="0.25">
      <c r="P1965" t="str">
        <f>CONCATENATE(ROW(P1965)-2," - ",Components!B1960)</f>
        <v xml:space="preserve">1963 - </v>
      </c>
      <c r="Q1965" t="str">
        <f>CONCATENATE(Measures!B1913&amp;" - "&amp;Measures!D1913)</f>
        <v xml:space="preserve"> - </v>
      </c>
    </row>
    <row r="1966" spans="16:17" x14ac:dyDescent="0.25">
      <c r="P1966" t="str">
        <f>CONCATENATE(ROW(P1966)-2," - ",Components!B1961)</f>
        <v xml:space="preserve">1964 - </v>
      </c>
      <c r="Q1966" t="str">
        <f>CONCATENATE(Measures!B1914&amp;" - "&amp;Measures!D1914)</f>
        <v xml:space="preserve"> - </v>
      </c>
    </row>
    <row r="1967" spans="16:17" x14ac:dyDescent="0.25">
      <c r="P1967" t="str">
        <f>CONCATENATE(ROW(P1967)-2," - ",Components!B1962)</f>
        <v xml:space="preserve">1965 - </v>
      </c>
      <c r="Q1967" t="str">
        <f>CONCATENATE(Measures!B1915&amp;" - "&amp;Measures!D1915)</f>
        <v xml:space="preserve"> - </v>
      </c>
    </row>
    <row r="1968" spans="16:17" x14ac:dyDescent="0.25">
      <c r="P1968" t="str">
        <f>CONCATENATE(ROW(P1968)-2," - ",Components!B1963)</f>
        <v xml:space="preserve">1966 - </v>
      </c>
      <c r="Q1968" t="str">
        <f>CONCATENATE(Measures!B1916&amp;" - "&amp;Measures!D1916)</f>
        <v xml:space="preserve"> - </v>
      </c>
    </row>
    <row r="1969" spans="16:17" x14ac:dyDescent="0.25">
      <c r="P1969" t="str">
        <f>CONCATENATE(ROW(P1969)-2," - ",Components!B1964)</f>
        <v xml:space="preserve">1967 - </v>
      </c>
      <c r="Q1969" t="str">
        <f>CONCATENATE(Measures!B1917&amp;" - "&amp;Measures!D1917)</f>
        <v xml:space="preserve"> - </v>
      </c>
    </row>
    <row r="1970" spans="16:17" x14ac:dyDescent="0.25">
      <c r="P1970" t="str">
        <f>CONCATENATE(ROW(P1970)-2," - ",Components!B1965)</f>
        <v xml:space="preserve">1968 - </v>
      </c>
      <c r="Q1970" t="str">
        <f>CONCATENATE(Measures!B1918&amp;" - "&amp;Measures!D1918)</f>
        <v xml:space="preserve"> - </v>
      </c>
    </row>
    <row r="1971" spans="16:17" x14ac:dyDescent="0.25">
      <c r="P1971" t="str">
        <f>CONCATENATE(ROW(P1971)-2," - ",Components!B1966)</f>
        <v xml:space="preserve">1969 - </v>
      </c>
      <c r="Q1971" t="str">
        <f>CONCATENATE(Measures!B1919&amp;" - "&amp;Measures!D1919)</f>
        <v xml:space="preserve"> - </v>
      </c>
    </row>
    <row r="1972" spans="16:17" x14ac:dyDescent="0.25">
      <c r="P1972" t="str">
        <f>CONCATENATE(ROW(P1972)-2," - ",Components!B1967)</f>
        <v xml:space="preserve">1970 - </v>
      </c>
      <c r="Q1972" t="str">
        <f>CONCATENATE(Measures!B1920&amp;" - "&amp;Measures!D1920)</f>
        <v xml:space="preserve"> - </v>
      </c>
    </row>
    <row r="1973" spans="16:17" x14ac:dyDescent="0.25">
      <c r="P1973" t="str">
        <f>CONCATENATE(ROW(P1973)-2," - ",Components!B1968)</f>
        <v xml:space="preserve">1971 - </v>
      </c>
      <c r="Q1973" t="str">
        <f>CONCATENATE(Measures!B1921&amp;" - "&amp;Measures!D1921)</f>
        <v xml:space="preserve"> - </v>
      </c>
    </row>
    <row r="1974" spans="16:17" x14ac:dyDescent="0.25">
      <c r="P1974" t="str">
        <f>CONCATENATE(ROW(P1974)-2," - ",Components!B1969)</f>
        <v xml:space="preserve">1972 - </v>
      </c>
      <c r="Q1974" t="str">
        <f>CONCATENATE(Measures!B1922&amp;" - "&amp;Measures!D1922)</f>
        <v xml:space="preserve"> - </v>
      </c>
    </row>
    <row r="1975" spans="16:17" x14ac:dyDescent="0.25">
      <c r="P1975" t="str">
        <f>CONCATENATE(ROW(P1975)-2," - ",Components!B1970)</f>
        <v xml:space="preserve">1973 - </v>
      </c>
      <c r="Q1975" t="str">
        <f>CONCATENATE(Measures!B1923&amp;" - "&amp;Measures!D1923)</f>
        <v xml:space="preserve"> - </v>
      </c>
    </row>
    <row r="1976" spans="16:17" x14ac:dyDescent="0.25">
      <c r="P1976" t="str">
        <f>CONCATENATE(ROW(P1976)-2," - ",Components!B1971)</f>
        <v xml:space="preserve">1974 - </v>
      </c>
      <c r="Q1976" t="str">
        <f>CONCATENATE(Measures!B1924&amp;" - "&amp;Measures!D1924)</f>
        <v xml:space="preserve"> - </v>
      </c>
    </row>
    <row r="1977" spans="16:17" x14ac:dyDescent="0.25">
      <c r="P1977" t="str">
        <f>CONCATENATE(ROW(P1977)-2," - ",Components!B1972)</f>
        <v xml:space="preserve">1975 - </v>
      </c>
      <c r="Q1977" t="str">
        <f>CONCATENATE(Measures!B1925&amp;" - "&amp;Measures!D1925)</f>
        <v xml:space="preserve"> - </v>
      </c>
    </row>
    <row r="1978" spans="16:17" x14ac:dyDescent="0.25">
      <c r="P1978" t="str">
        <f>CONCATENATE(ROW(P1978)-2," - ",Components!B1973)</f>
        <v xml:space="preserve">1976 - </v>
      </c>
      <c r="Q1978" t="str">
        <f>CONCATENATE(Measures!B1926&amp;" - "&amp;Measures!D1926)</f>
        <v xml:space="preserve"> - </v>
      </c>
    </row>
    <row r="1979" spans="16:17" x14ac:dyDescent="0.25">
      <c r="P1979" t="str">
        <f>CONCATENATE(ROW(P1979)-2," - ",Components!B1974)</f>
        <v xml:space="preserve">1977 - </v>
      </c>
      <c r="Q1979" t="str">
        <f>CONCATENATE(Measures!B1927&amp;" - "&amp;Measures!D1927)</f>
        <v xml:space="preserve"> - </v>
      </c>
    </row>
    <row r="1980" spans="16:17" x14ac:dyDescent="0.25">
      <c r="P1980" t="str">
        <f>CONCATENATE(ROW(P1980)-2," - ",Components!B1975)</f>
        <v xml:space="preserve">1978 - </v>
      </c>
      <c r="Q1980" t="str">
        <f>CONCATENATE(Measures!B1928&amp;" - "&amp;Measures!D1928)</f>
        <v xml:space="preserve"> - </v>
      </c>
    </row>
    <row r="1981" spans="16:17" x14ac:dyDescent="0.25">
      <c r="P1981" t="str">
        <f>CONCATENATE(ROW(P1981)-2," - ",Components!B1976)</f>
        <v xml:space="preserve">1979 - </v>
      </c>
      <c r="Q1981" t="str">
        <f>CONCATENATE(Measures!B1929&amp;" - "&amp;Measures!D1929)</f>
        <v xml:space="preserve"> - </v>
      </c>
    </row>
    <row r="1982" spans="16:17" x14ac:dyDescent="0.25">
      <c r="P1982" t="str">
        <f>CONCATENATE(ROW(P1982)-2," - ",Components!B1977)</f>
        <v xml:space="preserve">1980 - </v>
      </c>
      <c r="Q1982" t="str">
        <f>CONCATENATE(Measures!B1930&amp;" - "&amp;Measures!D1930)</f>
        <v xml:space="preserve"> - </v>
      </c>
    </row>
    <row r="1983" spans="16:17" x14ac:dyDescent="0.25">
      <c r="P1983" t="str">
        <f>CONCATENATE(ROW(P1983)-2," - ",Components!B1978)</f>
        <v xml:space="preserve">1981 - </v>
      </c>
      <c r="Q1983" t="str">
        <f>CONCATENATE(Measures!B1931&amp;" - "&amp;Measures!D1931)</f>
        <v xml:space="preserve"> - </v>
      </c>
    </row>
    <row r="1984" spans="16:17" x14ac:dyDescent="0.25">
      <c r="P1984" t="str">
        <f>CONCATENATE(ROW(P1984)-2," - ",Components!B1979)</f>
        <v xml:space="preserve">1982 - </v>
      </c>
      <c r="Q1984" t="str">
        <f>CONCATENATE(Measures!B1932&amp;" - "&amp;Measures!D1932)</f>
        <v xml:space="preserve"> - </v>
      </c>
    </row>
    <row r="1985" spans="16:17" x14ac:dyDescent="0.25">
      <c r="P1985" t="str">
        <f>CONCATENATE(ROW(P1985)-2," - ",Components!B1980)</f>
        <v xml:space="preserve">1983 - </v>
      </c>
      <c r="Q1985" t="str">
        <f>CONCATENATE(Measures!B1933&amp;" - "&amp;Measures!D1933)</f>
        <v xml:space="preserve"> - </v>
      </c>
    </row>
    <row r="1986" spans="16:17" x14ac:dyDescent="0.25">
      <c r="P1986" t="str">
        <f>CONCATENATE(ROW(P1986)-2," - ",Components!B1981)</f>
        <v xml:space="preserve">1984 - </v>
      </c>
      <c r="Q1986" t="str">
        <f>CONCATENATE(Measures!B1934&amp;" - "&amp;Measures!D1934)</f>
        <v xml:space="preserve"> - </v>
      </c>
    </row>
    <row r="1987" spans="16:17" x14ac:dyDescent="0.25">
      <c r="P1987" t="str">
        <f>CONCATENATE(ROW(P1987)-2," - ",Components!B1982)</f>
        <v xml:space="preserve">1985 - </v>
      </c>
      <c r="Q1987" t="str">
        <f>CONCATENATE(Measures!B1935&amp;" - "&amp;Measures!D1935)</f>
        <v xml:space="preserve"> - </v>
      </c>
    </row>
    <row r="1988" spans="16:17" x14ac:dyDescent="0.25">
      <c r="P1988" t="str">
        <f>CONCATENATE(ROW(P1988)-2," - ",Components!B1983)</f>
        <v xml:space="preserve">1986 - </v>
      </c>
      <c r="Q1988" t="str">
        <f>CONCATENATE(Measures!B1936&amp;" - "&amp;Measures!D1936)</f>
        <v xml:space="preserve"> - </v>
      </c>
    </row>
    <row r="1989" spans="16:17" x14ac:dyDescent="0.25">
      <c r="P1989" t="str">
        <f>CONCATENATE(ROW(P1989)-2," - ",Components!B1984)</f>
        <v xml:space="preserve">1987 - </v>
      </c>
      <c r="Q1989" t="str">
        <f>CONCATENATE(Measures!B1937&amp;" - "&amp;Measures!D1937)</f>
        <v xml:space="preserve"> - </v>
      </c>
    </row>
    <row r="1990" spans="16:17" x14ac:dyDescent="0.25">
      <c r="P1990" t="str">
        <f>CONCATENATE(ROW(P1990)-2," - ",Components!B1985)</f>
        <v xml:space="preserve">1988 - </v>
      </c>
      <c r="Q1990" t="str">
        <f>CONCATENATE(Measures!B1938&amp;" - "&amp;Measures!D1938)</f>
        <v xml:space="preserve"> - </v>
      </c>
    </row>
    <row r="1991" spans="16:17" x14ac:dyDescent="0.25">
      <c r="P1991" t="str">
        <f>CONCATENATE(ROW(P1991)-2," - ",Components!B1986)</f>
        <v xml:space="preserve">1989 - </v>
      </c>
      <c r="Q1991" t="str">
        <f>CONCATENATE(Measures!B1939&amp;" - "&amp;Measures!D1939)</f>
        <v xml:space="preserve"> - </v>
      </c>
    </row>
    <row r="1992" spans="16:17" x14ac:dyDescent="0.25">
      <c r="P1992" t="str">
        <f>CONCATENATE(ROW(P1992)-2," - ",Components!B1987)</f>
        <v xml:space="preserve">1990 - </v>
      </c>
      <c r="Q1992" t="str">
        <f>CONCATENATE(Measures!B1940&amp;" - "&amp;Measures!D1940)</f>
        <v xml:space="preserve"> - </v>
      </c>
    </row>
    <row r="1993" spans="16:17" x14ac:dyDescent="0.25">
      <c r="P1993" t="str">
        <f>CONCATENATE(ROW(P1993)-2," - ",Components!B1988)</f>
        <v xml:space="preserve">1991 - </v>
      </c>
      <c r="Q1993" t="str">
        <f>CONCATENATE(Measures!B1941&amp;" - "&amp;Measures!D1941)</f>
        <v xml:space="preserve"> - </v>
      </c>
    </row>
    <row r="1994" spans="16:17" x14ac:dyDescent="0.25">
      <c r="P1994" t="str">
        <f>CONCATENATE(ROW(P1994)-2," - ",Components!B1989)</f>
        <v xml:space="preserve">1992 - </v>
      </c>
      <c r="Q1994" t="str">
        <f>CONCATENATE(Measures!B1942&amp;" - "&amp;Measures!D1942)</f>
        <v xml:space="preserve"> - </v>
      </c>
    </row>
    <row r="1995" spans="16:17" x14ac:dyDescent="0.25">
      <c r="P1995" t="str">
        <f>CONCATENATE(ROW(P1995)-2," - ",Components!B1990)</f>
        <v xml:space="preserve">1993 - </v>
      </c>
      <c r="Q1995" t="str">
        <f>CONCATENATE(Measures!B1943&amp;" - "&amp;Measures!D1943)</f>
        <v xml:space="preserve"> - </v>
      </c>
    </row>
    <row r="1996" spans="16:17" x14ac:dyDescent="0.25">
      <c r="P1996" t="str">
        <f>CONCATENATE(ROW(P1996)-2," - ",Components!B1991)</f>
        <v xml:space="preserve">1994 - </v>
      </c>
      <c r="Q1996" t="str">
        <f>CONCATENATE(Measures!B1944&amp;" - "&amp;Measures!D1944)</f>
        <v xml:space="preserve"> - </v>
      </c>
    </row>
    <row r="1997" spans="16:17" x14ac:dyDescent="0.25">
      <c r="P1997" t="str">
        <f>CONCATENATE(ROW(P1997)-2," - ",Components!B1992)</f>
        <v xml:space="preserve">1995 - </v>
      </c>
      <c r="Q1997" t="str">
        <f>CONCATENATE(Measures!B1945&amp;" - "&amp;Measures!D1945)</f>
        <v xml:space="preserve"> - </v>
      </c>
    </row>
    <row r="1998" spans="16:17" x14ac:dyDescent="0.25">
      <c r="P1998" t="str">
        <f>CONCATENATE(ROW(P1998)-2," - ",Components!B1993)</f>
        <v xml:space="preserve">1996 - </v>
      </c>
      <c r="Q1998" t="str">
        <f>CONCATENATE(Measures!B1946&amp;" - "&amp;Measures!D1946)</f>
        <v xml:space="preserve"> - </v>
      </c>
    </row>
    <row r="1999" spans="16:17" x14ac:dyDescent="0.25">
      <c r="P1999" t="str">
        <f>CONCATENATE(ROW(P1999)-2," - ",Components!B1994)</f>
        <v xml:space="preserve">1997 - </v>
      </c>
      <c r="Q1999" t="str">
        <f>CONCATENATE(Measures!B1947&amp;" - "&amp;Measures!D1947)</f>
        <v xml:space="preserve"> - </v>
      </c>
    </row>
    <row r="2000" spans="16:17" x14ac:dyDescent="0.25">
      <c r="P2000" t="str">
        <f>CONCATENATE(ROW(P2000)-2," - ",Components!B1995)</f>
        <v xml:space="preserve">1998 - </v>
      </c>
      <c r="Q2000" t="str">
        <f>CONCATENATE(Measures!B1948&amp;" - "&amp;Measures!D1948)</f>
        <v xml:space="preserve"> - </v>
      </c>
    </row>
    <row r="2001" spans="16:17" x14ac:dyDescent="0.25">
      <c r="P2001" t="str">
        <f>CONCATENATE(ROW(P2001)-2," - ",Components!B1996)</f>
        <v xml:space="preserve">1999 - </v>
      </c>
      <c r="Q2001" t="str">
        <f>CONCATENATE(Measures!B1949&amp;" - "&amp;Measures!D1949)</f>
        <v xml:space="preserve"> - </v>
      </c>
    </row>
  </sheetData>
  <customSheetViews>
    <customSheetView guid="{DF4DF86E-F87E-4853-B44F-4F4D647D71FF}" state="hidden">
      <selection activeCell="E53" sqref="E53"/>
      <pageMargins left="0.7" right="0.7" top="0.75" bottom="0.75" header="0.3" footer="0.3"/>
      <pageSetup paperSize="0" orientation="portrait" horizontalDpi="0" verticalDpi="0" copies="0"/>
    </customSheetView>
    <customSheetView guid="{587CB59E-8194-466A-825B-36D9E2C9E12C}" state="hidden">
      <selection activeCell="E53" sqref="E53"/>
      <pageMargins left="0.7" right="0.7" top="0.75" bottom="0.75" header="0.3" footer="0.3"/>
      <pageSetup paperSize="0" orientation="portrait" horizontalDpi="0" verticalDpi="0" copies="0"/>
    </customSheetView>
    <customSheetView guid="{BA2EDF17-FDDF-46B2-A4BE-72FB311EBCAF}" state="hidden">
      <selection activeCell="E53" sqref="E53"/>
      <pageMargins left="0.7" right="0.7" top="0.75" bottom="0.75" header="0.3" footer="0.3"/>
      <pageSetup paperSize="0" orientation="portrait" horizontalDpi="0" verticalDpi="0" copies="0"/>
    </customSheetView>
    <customSheetView guid="{317D3D83-AACA-40F7-8006-3175597A202A}" state="hidden">
      <selection activeCell="E53" sqref="E53"/>
      <pageMargins left="0.7" right="0.7" top="0.75" bottom="0.75" header="0.3" footer="0.3"/>
      <pageSetup paperSize="0" orientation="portrait" horizontalDpi="0" verticalDpi="0" copies="0"/>
    </customSheetView>
  </customSheetView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M25"/>
  <sheetViews>
    <sheetView showGridLines="0" zoomScale="85" zoomScaleNormal="85" workbookViewId="0">
      <selection activeCell="A6" sqref="A6:M25"/>
    </sheetView>
  </sheetViews>
  <sheetFormatPr defaultRowHeight="15" x14ac:dyDescent="0.25"/>
  <cols>
    <col min="1" max="1" width="12.140625" style="11" customWidth="1"/>
    <col min="2" max="2" width="61.140625" customWidth="1"/>
    <col min="3" max="3" width="27.85546875" customWidth="1"/>
    <col min="4" max="4" width="24.5703125" customWidth="1"/>
    <col min="5" max="13" width="15.85546875" style="12" customWidth="1"/>
  </cols>
  <sheetData>
    <row r="1" spans="1:13" ht="33" customHeight="1" x14ac:dyDescent="0.25">
      <c r="A1" s="268" t="s">
        <v>464</v>
      </c>
      <c r="B1" s="269"/>
      <c r="C1" s="269"/>
      <c r="D1" s="269"/>
      <c r="E1" s="269"/>
      <c r="F1" s="269"/>
      <c r="G1" s="269"/>
      <c r="H1" s="269"/>
      <c r="I1" s="269"/>
      <c r="J1" s="269"/>
      <c r="K1" s="269"/>
      <c r="L1" s="269"/>
      <c r="M1" s="277"/>
    </row>
    <row r="2" spans="1:13" ht="33" customHeight="1" x14ac:dyDescent="0.25">
      <c r="A2" s="282" t="s">
        <v>248</v>
      </c>
      <c r="B2" s="283"/>
      <c r="C2" s="283"/>
      <c r="D2" s="283"/>
      <c r="E2" s="283"/>
      <c r="F2" s="283"/>
      <c r="G2" s="283"/>
      <c r="H2" s="283"/>
      <c r="I2" s="283"/>
      <c r="J2" s="283"/>
      <c r="K2" s="283"/>
      <c r="L2" s="283"/>
      <c r="M2" s="284"/>
    </row>
    <row r="3" spans="1:13" s="15" customFormat="1" ht="31.5" customHeight="1" x14ac:dyDescent="0.25">
      <c r="A3" s="258" t="s">
        <v>22</v>
      </c>
      <c r="B3" s="258" t="s">
        <v>461</v>
      </c>
      <c r="C3" s="279" t="s">
        <v>46</v>
      </c>
      <c r="D3" s="279" t="s">
        <v>47</v>
      </c>
      <c r="E3" s="276" t="s">
        <v>164</v>
      </c>
      <c r="F3" s="274"/>
      <c r="G3" s="274"/>
      <c r="H3" s="274"/>
      <c r="I3" s="274"/>
      <c r="J3" s="274"/>
      <c r="K3" s="274"/>
      <c r="L3" s="274"/>
      <c r="M3" s="275"/>
    </row>
    <row r="4" spans="1:13" x14ac:dyDescent="0.25">
      <c r="A4" s="264"/>
      <c r="B4" s="265"/>
      <c r="C4" s="280"/>
      <c r="D4" s="281"/>
      <c r="E4" s="273" t="s">
        <v>50</v>
      </c>
      <c r="F4" s="274"/>
      <c r="G4" s="275"/>
      <c r="H4" s="273" t="s">
        <v>51</v>
      </c>
      <c r="I4" s="274"/>
      <c r="J4" s="275"/>
      <c r="K4" s="273" t="s">
        <v>153</v>
      </c>
      <c r="L4" s="274"/>
      <c r="M4" s="275"/>
    </row>
    <row r="5" spans="1:13" ht="31.5" customHeight="1" x14ac:dyDescent="0.25">
      <c r="A5" s="278"/>
      <c r="B5" s="278"/>
      <c r="C5" s="280"/>
      <c r="D5" s="280"/>
      <c r="E5" s="71" t="s">
        <v>48</v>
      </c>
      <c r="F5" s="71" t="s">
        <v>49</v>
      </c>
      <c r="G5" s="71" t="s">
        <v>199</v>
      </c>
      <c r="H5" s="71" t="s">
        <v>48</v>
      </c>
      <c r="I5" s="71" t="s">
        <v>49</v>
      </c>
      <c r="J5" s="71" t="s">
        <v>199</v>
      </c>
      <c r="K5" s="71" t="s">
        <v>48</v>
      </c>
      <c r="L5" s="71" t="s">
        <v>49</v>
      </c>
      <c r="M5" s="71" t="s">
        <v>199</v>
      </c>
    </row>
    <row r="6" spans="1:13" ht="150" x14ac:dyDescent="0.25">
      <c r="A6" s="9">
        <v>1</v>
      </c>
      <c r="B6" s="9" t="s">
        <v>1190</v>
      </c>
      <c r="C6" s="92" t="s">
        <v>1224</v>
      </c>
      <c r="D6" s="92" t="s">
        <v>1191</v>
      </c>
      <c r="E6" s="72"/>
      <c r="F6" s="72"/>
      <c r="G6" s="72"/>
      <c r="H6" s="14"/>
      <c r="I6" s="14"/>
      <c r="J6" s="14"/>
      <c r="K6" s="72"/>
      <c r="L6" s="72"/>
      <c r="M6" s="72"/>
    </row>
    <row r="7" spans="1:13" ht="150" x14ac:dyDescent="0.25">
      <c r="A7" s="9">
        <v>2</v>
      </c>
      <c r="B7" s="9" t="s">
        <v>1192</v>
      </c>
      <c r="C7" s="92" t="s">
        <v>1225</v>
      </c>
      <c r="D7" s="92" t="s">
        <v>1191</v>
      </c>
      <c r="E7" s="72"/>
      <c r="F7" s="72"/>
      <c r="G7" s="72"/>
      <c r="H7" s="14"/>
      <c r="I7" s="14"/>
      <c r="J7" s="14"/>
      <c r="K7" s="72"/>
      <c r="L7" s="72"/>
      <c r="M7" s="72"/>
    </row>
    <row r="8" spans="1:13" ht="150" x14ac:dyDescent="0.25">
      <c r="A8" s="9">
        <v>3</v>
      </c>
      <c r="B8" s="9" t="s">
        <v>1193</v>
      </c>
      <c r="C8" s="92" t="s">
        <v>1226</v>
      </c>
      <c r="D8" s="92" t="s">
        <v>1191</v>
      </c>
      <c r="E8" s="72"/>
      <c r="F8" s="72"/>
      <c r="G8" s="72"/>
      <c r="H8" s="14"/>
      <c r="I8" s="14"/>
      <c r="J8" s="14"/>
      <c r="K8" s="72"/>
      <c r="L8" s="72"/>
      <c r="M8" s="72"/>
    </row>
    <row r="9" spans="1:13" ht="150" x14ac:dyDescent="0.25">
      <c r="A9" s="13">
        <v>4</v>
      </c>
      <c r="B9" s="9" t="s">
        <v>1194</v>
      </c>
      <c r="C9" s="92" t="s">
        <v>1227</v>
      </c>
      <c r="D9" s="92" t="s">
        <v>1191</v>
      </c>
      <c r="E9" s="72"/>
      <c r="F9" s="72"/>
      <c r="G9" s="72"/>
      <c r="H9" s="14"/>
      <c r="I9" s="14"/>
      <c r="J9" s="14"/>
      <c r="K9" s="72"/>
      <c r="L9" s="72"/>
      <c r="M9" s="72"/>
    </row>
    <row r="10" spans="1:13" ht="150" x14ac:dyDescent="0.25">
      <c r="A10" s="13">
        <v>5</v>
      </c>
      <c r="B10" s="9" t="s">
        <v>1195</v>
      </c>
      <c r="C10" s="92" t="s">
        <v>1228</v>
      </c>
      <c r="D10" s="92" t="s">
        <v>1196</v>
      </c>
      <c r="E10" s="72"/>
      <c r="F10" s="72"/>
      <c r="G10" s="72"/>
      <c r="H10" s="14"/>
      <c r="I10" s="14"/>
      <c r="J10" s="14"/>
      <c r="K10" s="72"/>
      <c r="L10" s="72"/>
      <c r="M10" s="72"/>
    </row>
    <row r="11" spans="1:13" x14ac:dyDescent="0.25">
      <c r="A11" s="171" t="s">
        <v>1197</v>
      </c>
      <c r="B11" s="172"/>
      <c r="C11" s="173"/>
      <c r="D11" s="173"/>
      <c r="E11" s="174">
        <v>0.11219999999999999</v>
      </c>
      <c r="F11" s="174">
        <v>4.4299999999999999E-2</v>
      </c>
      <c r="G11" s="174">
        <v>2.7E-2</v>
      </c>
      <c r="H11" s="174">
        <v>0.39710000000000001</v>
      </c>
      <c r="I11" s="174">
        <v>7.5499999999999998E-2</v>
      </c>
      <c r="J11" s="174">
        <v>-0.29759999999999998</v>
      </c>
      <c r="K11" s="174">
        <v>0.2137</v>
      </c>
      <c r="L11" s="174">
        <v>7.4999999999999997E-3</v>
      </c>
      <c r="M11" s="174">
        <v>0.1137</v>
      </c>
    </row>
    <row r="12" spans="1:13" ht="105" x14ac:dyDescent="0.25">
      <c r="A12" s="13">
        <v>6</v>
      </c>
      <c r="B12" s="9" t="s">
        <v>1198</v>
      </c>
      <c r="C12" s="92" t="s">
        <v>1230</v>
      </c>
      <c r="D12" s="92" t="s">
        <v>1199</v>
      </c>
      <c r="E12" s="72"/>
      <c r="F12" s="72"/>
      <c r="G12" s="72"/>
      <c r="H12" s="14"/>
      <c r="I12" s="14"/>
      <c r="J12" s="14"/>
      <c r="K12" s="72"/>
      <c r="L12" s="72"/>
      <c r="M12" s="72"/>
    </row>
    <row r="13" spans="1:13" ht="105" x14ac:dyDescent="0.25">
      <c r="A13" s="13">
        <v>7</v>
      </c>
      <c r="B13" s="9" t="s">
        <v>1200</v>
      </c>
      <c r="C13" s="92" t="s">
        <v>1229</v>
      </c>
      <c r="D13" s="92" t="s">
        <v>1199</v>
      </c>
      <c r="E13" s="72"/>
      <c r="F13" s="72"/>
      <c r="G13" s="72"/>
      <c r="H13" s="14"/>
      <c r="I13" s="14"/>
      <c r="J13" s="14"/>
      <c r="K13" s="72"/>
      <c r="L13" s="72"/>
      <c r="M13" s="72"/>
    </row>
    <row r="14" spans="1:13" x14ac:dyDescent="0.25">
      <c r="A14" s="171" t="s">
        <v>1201</v>
      </c>
      <c r="B14" s="172"/>
      <c r="C14" s="173"/>
      <c r="D14" s="173"/>
      <c r="E14" s="175">
        <v>6.1199999999999997E-2</v>
      </c>
      <c r="F14" s="175">
        <v>3.2300000000000002E-2</v>
      </c>
      <c r="G14" s="175">
        <v>4.6399999999999997E-2</v>
      </c>
      <c r="H14" s="175">
        <v>0.10390000000000001</v>
      </c>
      <c r="I14" s="175">
        <v>-2.0000000000000001E-4</v>
      </c>
      <c r="J14" s="175">
        <v>2.7900000000000001E-2</v>
      </c>
      <c r="K14" s="175">
        <v>6.0600000000000001E-2</v>
      </c>
      <c r="L14" s="175">
        <v>-1.4E-3</v>
      </c>
      <c r="M14" s="175">
        <v>3.6299999999999999E-2</v>
      </c>
    </row>
    <row r="15" spans="1:13" ht="75" x14ac:dyDescent="0.25">
      <c r="A15" s="13">
        <v>8</v>
      </c>
      <c r="B15" s="9" t="s">
        <v>1202</v>
      </c>
      <c r="C15" s="92" t="s">
        <v>1203</v>
      </c>
      <c r="D15" s="9"/>
      <c r="E15" s="176">
        <v>-8.5000000000000006E-3</v>
      </c>
      <c r="F15" s="176">
        <v>5.7000000000000002E-3</v>
      </c>
      <c r="G15" s="176">
        <v>1.0500000000000001E-2</v>
      </c>
      <c r="H15" s="177">
        <v>2E-3</v>
      </c>
      <c r="I15" s="177">
        <v>6.9999999999999999E-4</v>
      </c>
      <c r="J15" s="177">
        <v>7.6E-3</v>
      </c>
      <c r="K15" s="176">
        <v>4.5999999999999999E-3</v>
      </c>
      <c r="L15" s="176">
        <v>-5.0000000000000001E-4</v>
      </c>
      <c r="M15" s="176">
        <v>6.6E-3</v>
      </c>
    </row>
    <row r="16" spans="1:13" ht="75" x14ac:dyDescent="0.25">
      <c r="A16" s="13">
        <v>9</v>
      </c>
      <c r="B16" s="9" t="s">
        <v>1204</v>
      </c>
      <c r="C16" s="92" t="s">
        <v>1205</v>
      </c>
      <c r="D16" s="9"/>
      <c r="E16" s="176">
        <v>1.1599999999999999E-2</v>
      </c>
      <c r="F16" s="176">
        <v>3.7000000000000002E-3</v>
      </c>
      <c r="G16" s="176">
        <v>7.7000000000000002E-3</v>
      </c>
      <c r="H16" s="177">
        <v>1.9900000000000001E-2</v>
      </c>
      <c r="I16" s="177">
        <v>-4.0000000000000002E-4</v>
      </c>
      <c r="J16" s="177">
        <v>7.3000000000000001E-3</v>
      </c>
      <c r="K16" s="176">
        <v>5.4000000000000003E-3</v>
      </c>
      <c r="L16" s="176">
        <v>-5.0000000000000001E-4</v>
      </c>
      <c r="M16" s="176">
        <v>8.8000000000000005E-3</v>
      </c>
    </row>
    <row r="17" spans="1:13" ht="300" x14ac:dyDescent="0.25">
      <c r="A17" s="13">
        <v>10</v>
      </c>
      <c r="B17" s="9" t="s">
        <v>1206</v>
      </c>
      <c r="C17" s="92" t="s">
        <v>1207</v>
      </c>
      <c r="D17" s="92" t="s">
        <v>1208</v>
      </c>
      <c r="E17" s="176">
        <v>7.9000000000000008E-3</v>
      </c>
      <c r="F17" s="176">
        <v>1.3299999999999999E-2</v>
      </c>
      <c r="G17" s="176">
        <v>7.7000000000000002E-3</v>
      </c>
      <c r="H17" s="177">
        <v>7.6E-3</v>
      </c>
      <c r="I17" s="177">
        <v>7.9000000000000008E-3</v>
      </c>
      <c r="J17" s="177">
        <v>9.1999999999999998E-3</v>
      </c>
      <c r="K17" s="176">
        <v>8.0000000000000004E-4</v>
      </c>
      <c r="L17" s="176">
        <v>-1E-4</v>
      </c>
      <c r="M17" s="176">
        <v>6.0000000000000001E-3</v>
      </c>
    </row>
    <row r="18" spans="1:13" ht="75" x14ac:dyDescent="0.25">
      <c r="A18" s="13">
        <v>11</v>
      </c>
      <c r="B18" s="9" t="s">
        <v>1209</v>
      </c>
      <c r="C18" s="92" t="s">
        <v>1231</v>
      </c>
      <c r="D18" s="92" t="s">
        <v>1210</v>
      </c>
      <c r="E18" s="176">
        <v>5.1000000000000004E-3</v>
      </c>
      <c r="F18" s="176">
        <v>2.7000000000000001E-3</v>
      </c>
      <c r="G18" s="176">
        <v>5.7000000000000002E-3</v>
      </c>
      <c r="H18" s="177">
        <v>5.0599999999999999E-2</v>
      </c>
      <c r="I18" s="177">
        <v>1.29E-2</v>
      </c>
      <c r="J18" s="177">
        <v>2.3699999999999999E-2</v>
      </c>
      <c r="K18" s="176">
        <v>2.5600000000000001E-2</v>
      </c>
      <c r="L18" s="176">
        <v>-5.9999999999999995E-4</v>
      </c>
      <c r="M18" s="176">
        <v>1.3899999999999999E-2</v>
      </c>
    </row>
    <row r="19" spans="1:13" ht="270" x14ac:dyDescent="0.25">
      <c r="A19" s="13">
        <v>12</v>
      </c>
      <c r="B19" s="9" t="s">
        <v>1211</v>
      </c>
      <c r="C19" s="92" t="s">
        <v>1212</v>
      </c>
      <c r="D19" s="92" t="s">
        <v>1213</v>
      </c>
      <c r="E19" s="176">
        <v>8.5000000000000006E-3</v>
      </c>
      <c r="F19" s="176">
        <v>6.1000000000000004E-3</v>
      </c>
      <c r="G19" s="176">
        <v>1.1900000000000001E-2</v>
      </c>
      <c r="H19" s="177">
        <v>0.1057</v>
      </c>
      <c r="I19" s="177">
        <v>1.7999999999999999E-2</v>
      </c>
      <c r="J19" s="177">
        <v>-3.61E-2</v>
      </c>
      <c r="K19" s="176">
        <v>5.2900000000000003E-2</v>
      </c>
      <c r="L19" s="176">
        <v>5.9999999999999995E-4</v>
      </c>
      <c r="M19" s="176">
        <v>2.87E-2</v>
      </c>
    </row>
    <row r="20" spans="1:13" x14ac:dyDescent="0.25">
      <c r="A20" s="171" t="s">
        <v>1214</v>
      </c>
      <c r="B20" s="178"/>
      <c r="C20" s="179"/>
      <c r="D20" s="179"/>
      <c r="E20" s="174">
        <f>E19+E18+E17+E16+E15</f>
        <v>2.4600000000000004E-2</v>
      </c>
      <c r="F20" s="174">
        <f t="shared" ref="F20:L20" si="0">F19+F18+F17+F16+F15</f>
        <v>3.15E-2</v>
      </c>
      <c r="G20" s="174">
        <f t="shared" si="0"/>
        <v>4.3500000000000004E-2</v>
      </c>
      <c r="H20" s="174">
        <f t="shared" si="0"/>
        <v>0.18579999999999999</v>
      </c>
      <c r="I20" s="174">
        <f t="shared" si="0"/>
        <v>3.9100000000000003E-2</v>
      </c>
      <c r="J20" s="174">
        <f t="shared" si="0"/>
        <v>1.1699999999999999E-2</v>
      </c>
      <c r="K20" s="174">
        <f t="shared" si="0"/>
        <v>8.929999999999999E-2</v>
      </c>
      <c r="L20" s="174">
        <f t="shared" si="0"/>
        <v>-1.1000000000000001E-3</v>
      </c>
      <c r="M20" s="174">
        <f>M19+M18+M17+M16+M15</f>
        <v>6.4000000000000001E-2</v>
      </c>
    </row>
    <row r="21" spans="1:13" ht="150" x14ac:dyDescent="0.25">
      <c r="A21" s="13">
        <v>13</v>
      </c>
      <c r="B21" s="9" t="s">
        <v>1215</v>
      </c>
      <c r="C21" s="92" t="s">
        <v>1216</v>
      </c>
      <c r="D21" s="92" t="s">
        <v>1217</v>
      </c>
      <c r="E21" s="176"/>
      <c r="F21" s="176"/>
      <c r="G21" s="176"/>
      <c r="H21" s="177"/>
      <c r="I21" s="177"/>
      <c r="J21" s="177"/>
      <c r="K21" s="176"/>
      <c r="L21" s="176"/>
      <c r="M21" s="176"/>
    </row>
    <row r="22" spans="1:13" ht="120" x14ac:dyDescent="0.25">
      <c r="A22" s="13">
        <v>14</v>
      </c>
      <c r="B22" s="9" t="s">
        <v>1218</v>
      </c>
      <c r="C22" s="92" t="s">
        <v>1219</v>
      </c>
      <c r="D22" s="92" t="s">
        <v>1220</v>
      </c>
      <c r="E22" s="176"/>
      <c r="F22" s="176"/>
      <c r="G22" s="176"/>
      <c r="H22" s="177"/>
      <c r="I22" s="177"/>
      <c r="J22" s="177"/>
      <c r="K22" s="176"/>
      <c r="L22" s="176"/>
      <c r="M22" s="176"/>
    </row>
    <row r="23" spans="1:13" ht="120" x14ac:dyDescent="0.25">
      <c r="A23" s="13">
        <v>15</v>
      </c>
      <c r="B23" s="9" t="s">
        <v>1221</v>
      </c>
      <c r="C23" s="92" t="s">
        <v>1232</v>
      </c>
      <c r="D23" s="92" t="s">
        <v>1220</v>
      </c>
      <c r="E23" s="176"/>
      <c r="F23" s="176"/>
      <c r="G23" s="176"/>
      <c r="H23" s="177"/>
      <c r="I23" s="177"/>
      <c r="J23" s="177"/>
      <c r="K23" s="176"/>
      <c r="L23" s="176"/>
      <c r="M23" s="176"/>
    </row>
    <row r="24" spans="1:13" x14ac:dyDescent="0.25">
      <c r="A24" s="171" t="s">
        <v>1222</v>
      </c>
      <c r="B24" s="172"/>
      <c r="C24" s="172"/>
      <c r="D24" s="172"/>
      <c r="E24" s="174">
        <v>4.1000000000000003E-3</v>
      </c>
      <c r="F24" s="174">
        <v>1.4E-3</v>
      </c>
      <c r="G24" s="174">
        <v>-2.2499999999999999E-2</v>
      </c>
      <c r="H24" s="174">
        <v>0.11310000000000001</v>
      </c>
      <c r="I24" s="174">
        <v>2.7400000000000001E-2</v>
      </c>
      <c r="J24" s="174">
        <v>-3.5400000000000001E-2</v>
      </c>
      <c r="K24" s="174">
        <v>6.8900000000000003E-2</v>
      </c>
      <c r="L24" s="174">
        <v>1.2999999999999999E-3</v>
      </c>
      <c r="M24" s="174">
        <v>3.6700000000000003E-2</v>
      </c>
    </row>
    <row r="25" spans="1:13" x14ac:dyDescent="0.25">
      <c r="A25" s="180" t="s">
        <v>1223</v>
      </c>
      <c r="B25" s="181"/>
      <c r="C25" s="181"/>
      <c r="D25" s="181"/>
      <c r="E25" s="182">
        <f>E24+E20+E14+E11</f>
        <v>0.2021</v>
      </c>
      <c r="F25" s="182">
        <f t="shared" ref="F25:M25" si="1">F24+F20+F14+F11</f>
        <v>0.10950000000000001</v>
      </c>
      <c r="G25" s="182">
        <f t="shared" si="1"/>
        <v>9.4399999999999998E-2</v>
      </c>
      <c r="H25" s="182">
        <f t="shared" si="1"/>
        <v>0.79990000000000006</v>
      </c>
      <c r="I25" s="182">
        <f t="shared" si="1"/>
        <v>0.14179999999999998</v>
      </c>
      <c r="J25" s="182">
        <f t="shared" si="1"/>
        <v>-0.29339999999999999</v>
      </c>
      <c r="K25" s="182">
        <f t="shared" si="1"/>
        <v>0.4325</v>
      </c>
      <c r="L25" s="182">
        <f t="shared" si="1"/>
        <v>6.3E-3</v>
      </c>
      <c r="M25" s="182">
        <f t="shared" si="1"/>
        <v>0.25070000000000003</v>
      </c>
    </row>
  </sheetData>
  <customSheetViews>
    <customSheetView guid="{DF4DF86E-F87E-4853-B44F-4F4D647D71FF}" showGridLines="0">
      <selection activeCell="B10" sqref="B10"/>
      <pageMargins left="0.7" right="0.7" top="0.75" bottom="0.75" header="0.3" footer="0.3"/>
      <pageSetup paperSize="9" orientation="portrait" r:id="rId1"/>
    </customSheetView>
    <customSheetView guid="{587CB59E-8194-466A-825B-36D9E2C9E12C}" showGridLines="0">
      <selection activeCell="B10" sqref="B10"/>
      <pageMargins left="0.7" right="0.7" top="0.75" bottom="0.75" header="0.3" footer="0.3"/>
      <pageSetup paperSize="9" orientation="portrait" r:id="rId2"/>
    </customSheetView>
    <customSheetView guid="{BA2EDF17-FDDF-46B2-A4BE-72FB311EBCAF}" showGridLines="0">
      <selection activeCell="B10" sqref="B10"/>
      <pageMargins left="0.7" right="0.7" top="0.75" bottom="0.75" header="0.3" footer="0.3"/>
      <pageSetup paperSize="9" orientation="portrait" r:id="rId3"/>
    </customSheetView>
    <customSheetView guid="{317D3D83-AACA-40F7-8006-3175597A202A}" showGridLines="0">
      <selection sqref="A1:M1"/>
      <pageMargins left="0.7" right="0.7" top="0.75" bottom="0.75" header="0.3" footer="0.3"/>
      <pageSetup paperSize="9" orientation="portrait" r:id="rId4"/>
    </customSheetView>
  </customSheetViews>
  <mergeCells count="10">
    <mergeCell ref="H4:J4"/>
    <mergeCell ref="K4:M4"/>
    <mergeCell ref="E3:M3"/>
    <mergeCell ref="A1:M1"/>
    <mergeCell ref="A3:A5"/>
    <mergeCell ref="B3:B5"/>
    <mergeCell ref="C3:C5"/>
    <mergeCell ref="D3:D5"/>
    <mergeCell ref="E4:G4"/>
    <mergeCell ref="A2:M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14:formula1>
            <xm:f>T1_Pick_List!$Q:$Q</xm:f>
          </x14:formula1>
          <xm:sqref>B834:B1048576</xm:sqref>
        </x14:dataValidation>
        <x14:dataValidation type="list" allowBlank="1" showInputMessage="1" showErrorMessage="1">
          <x14:formula1>
            <xm:f>T1_Pick_List!$P$2:$P$2001</xm:f>
          </x14:formula1>
          <xm:sqref>B26:B833</xm:sqref>
        </x14:dataValidation>
        <x14:dataValidation type="list" allowBlank="1" showInputMessage="1" showErrorMessage="1">
          <x14:formula1>
            <xm:f>'C:\Users\Admin\Documents\SABINA DOKUMENTI\CresCo\PROJEKTI\PROGRAMIRANJE KOHEZIJA 21-27\NAČRT ZA ODPORNOST IN OKREVANJE\GRADIVO IN DELO MAREC 2021\poslano na EK\[SI RRP_zdravje_15.3.2021.xlsx]T1_Pick_List'!#REF!</xm:f>
          </x14:formula1>
          <xm:sqref>B6:B25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L86"/>
  <sheetViews>
    <sheetView showGridLines="0" topLeftCell="A70" zoomScaleNormal="100" workbookViewId="0">
      <selection activeCell="G6" sqref="G6"/>
    </sheetView>
  </sheetViews>
  <sheetFormatPr defaultColWidth="8.85546875" defaultRowHeight="15" x14ac:dyDescent="0.25"/>
  <cols>
    <col min="1" max="1" width="92.85546875" style="17" customWidth="1"/>
    <col min="2" max="11" width="8.85546875" style="17" customWidth="1"/>
    <col min="12" max="12" width="67.140625" style="17" customWidth="1"/>
    <col min="13" max="16384" width="8.85546875" style="17"/>
  </cols>
  <sheetData>
    <row r="1" spans="1:12" customFormat="1" ht="33" customHeight="1" x14ac:dyDescent="0.25">
      <c r="A1" s="285" t="s">
        <v>435</v>
      </c>
      <c r="B1" s="262"/>
      <c r="C1" s="262"/>
      <c r="D1" s="262"/>
      <c r="E1" s="262"/>
      <c r="F1" s="262"/>
      <c r="G1" s="262"/>
      <c r="H1" s="278"/>
      <c r="I1" s="278"/>
      <c r="J1" s="278"/>
      <c r="K1" s="278"/>
      <c r="L1" s="278"/>
    </row>
    <row r="2" spans="1:12" customFormat="1" ht="33" customHeight="1" x14ac:dyDescent="0.25">
      <c r="A2" s="282" t="s">
        <v>438</v>
      </c>
      <c r="B2" s="283"/>
      <c r="C2" s="283"/>
      <c r="D2" s="283"/>
      <c r="E2" s="283"/>
      <c r="F2" s="283"/>
      <c r="G2" s="283"/>
      <c r="H2" s="283"/>
      <c r="I2" s="283"/>
      <c r="J2" s="283"/>
      <c r="K2" s="283"/>
      <c r="L2" s="225"/>
    </row>
    <row r="3" spans="1:12" ht="17.100000000000001" customHeight="1" x14ac:dyDescent="0.25">
      <c r="A3" s="73"/>
      <c r="B3" s="30">
        <v>2017</v>
      </c>
      <c r="C3" s="30">
        <v>2018</v>
      </c>
      <c r="D3" s="31">
        <v>2019</v>
      </c>
      <c r="E3" s="50">
        <v>2020</v>
      </c>
      <c r="F3" s="30">
        <v>2021</v>
      </c>
      <c r="G3" s="30">
        <v>2022</v>
      </c>
      <c r="H3" s="30">
        <v>2023</v>
      </c>
      <c r="I3" s="30">
        <v>2024</v>
      </c>
      <c r="J3" s="30">
        <v>2025</v>
      </c>
      <c r="K3" s="30">
        <v>2026</v>
      </c>
      <c r="L3" s="286" t="s">
        <v>68</v>
      </c>
    </row>
    <row r="4" spans="1:12" ht="15.75" x14ac:dyDescent="0.25">
      <c r="A4" s="44" t="s">
        <v>69</v>
      </c>
      <c r="B4" s="37">
        <v>43009.1</v>
      </c>
      <c r="C4" s="37">
        <v>45862.6</v>
      </c>
      <c r="D4" s="38">
        <v>48392.6</v>
      </c>
      <c r="E4" s="39">
        <v>46297.2</v>
      </c>
      <c r="F4" s="39">
        <v>48452.5</v>
      </c>
      <c r="G4" s="39">
        <v>51345.1</v>
      </c>
      <c r="H4" s="39">
        <v>54026.1</v>
      </c>
      <c r="I4" s="39">
        <v>56801.3</v>
      </c>
      <c r="J4" s="39">
        <v>59411.3</v>
      </c>
      <c r="K4" s="39">
        <v>62078.8</v>
      </c>
      <c r="L4" s="287"/>
    </row>
    <row r="5" spans="1:12" ht="15.75" x14ac:dyDescent="0.25">
      <c r="A5" s="44" t="s">
        <v>70</v>
      </c>
      <c r="B5" s="32"/>
      <c r="C5" s="32"/>
      <c r="D5" s="33"/>
      <c r="E5" s="39"/>
      <c r="F5" s="34">
        <v>115.11030700000001</v>
      </c>
      <c r="G5" s="34">
        <v>333.47</v>
      </c>
      <c r="H5" s="34">
        <v>450.74</v>
      </c>
      <c r="I5" s="34">
        <v>582.72</v>
      </c>
      <c r="J5" s="34">
        <v>664.78</v>
      </c>
      <c r="K5" s="34">
        <v>337.88</v>
      </c>
      <c r="L5" s="287"/>
    </row>
    <row r="6" spans="1:12" ht="15" customHeight="1" x14ac:dyDescent="0.25">
      <c r="A6" s="34" t="s">
        <v>71</v>
      </c>
      <c r="B6" s="34">
        <f>B7+B16+B22+B29+B39+B46+B53+B60+B67+B76</f>
        <v>8861.9</v>
      </c>
      <c r="C6" s="34">
        <f t="shared" ref="C6:J6" si="0">C7+C16+C22+C29+C39+C46+C53+C60+C67+C76</f>
        <v>9642.2999999999993</v>
      </c>
      <c r="D6" s="35">
        <f t="shared" si="0"/>
        <v>10224.1</v>
      </c>
      <c r="E6" s="34">
        <f t="shared" si="0"/>
        <v>9689.8786546399988</v>
      </c>
      <c r="F6" s="34">
        <f>F7+F16+F22+F29+F39+F46+F53+F60+F67+F76</f>
        <v>10079.886580499999</v>
      </c>
      <c r="G6" s="34">
        <f t="shared" si="0"/>
        <v>10653.239079999999</v>
      </c>
      <c r="H6" s="34">
        <f t="shared" si="0"/>
        <v>11197.928100000001</v>
      </c>
      <c r="I6" s="34">
        <f t="shared" si="0"/>
        <v>11744.19015</v>
      </c>
      <c r="J6" s="34">
        <f t="shared" si="0"/>
        <v>12193.003549999999</v>
      </c>
      <c r="K6" s="34">
        <f>K7+K16+K22+K29+K39+K46+K53+K60+K67+K76</f>
        <v>12647.3388</v>
      </c>
      <c r="L6" s="287"/>
    </row>
    <row r="7" spans="1:12" ht="15" customHeight="1" x14ac:dyDescent="0.25">
      <c r="A7" s="29" t="s">
        <v>72</v>
      </c>
      <c r="B7" s="28">
        <f>+SUM(B8:B15)</f>
        <v>1083.6000000000001</v>
      </c>
      <c r="C7" s="28">
        <f t="shared" ref="C7:J7" si="1">+SUM(C8:C15)</f>
        <v>1174.1000000000001</v>
      </c>
      <c r="D7" s="36">
        <f t="shared" si="1"/>
        <v>1295.5999999999999</v>
      </c>
      <c r="E7" s="28">
        <f>+SUM(E8:E15)</f>
        <v>1198.76</v>
      </c>
      <c r="F7" s="28">
        <f t="shared" si="1"/>
        <v>1216.1583000000001</v>
      </c>
      <c r="G7" s="28">
        <f t="shared" si="1"/>
        <v>1263.0900999999999</v>
      </c>
      <c r="H7" s="28">
        <f t="shared" si="1"/>
        <v>1329.0430000000001</v>
      </c>
      <c r="I7" s="28">
        <f t="shared" si="1"/>
        <v>1340.51</v>
      </c>
      <c r="J7" s="28">
        <f t="shared" si="1"/>
        <v>1342.6950000000002</v>
      </c>
      <c r="K7" s="28">
        <f>+SUM(K8:K15)</f>
        <v>1347.1100000000001</v>
      </c>
      <c r="L7" s="288"/>
    </row>
    <row r="8" spans="1:12" ht="15" customHeight="1" x14ac:dyDescent="0.25">
      <c r="A8" s="27" t="s">
        <v>73</v>
      </c>
      <c r="B8" s="40">
        <v>887.1</v>
      </c>
      <c r="C8" s="40">
        <v>974.2</v>
      </c>
      <c r="D8" s="41">
        <v>1069.3</v>
      </c>
      <c r="E8" s="192">
        <v>988.44500000000005</v>
      </c>
      <c r="F8" s="192">
        <v>969.05000000000007</v>
      </c>
      <c r="G8" s="192">
        <v>975.55700000000002</v>
      </c>
      <c r="H8" s="192">
        <v>1026.4960000000001</v>
      </c>
      <c r="I8" s="192">
        <v>1022.423</v>
      </c>
      <c r="J8" s="192">
        <v>1039.6980000000001</v>
      </c>
      <c r="K8" s="192">
        <v>1030.508</v>
      </c>
      <c r="L8" s="185" t="s">
        <v>1295</v>
      </c>
    </row>
    <row r="9" spans="1:12" ht="15" customHeight="1" x14ac:dyDescent="0.25">
      <c r="A9" s="27" t="s">
        <v>74</v>
      </c>
      <c r="B9" s="40"/>
      <c r="C9" s="40"/>
      <c r="D9" s="41"/>
      <c r="E9" s="192"/>
      <c r="F9" s="192"/>
      <c r="G9" s="192"/>
      <c r="H9" s="192"/>
      <c r="I9" s="192"/>
      <c r="J9" s="192"/>
      <c r="K9" s="192"/>
      <c r="L9" s="185"/>
    </row>
    <row r="10" spans="1:12" ht="15" customHeight="1" x14ac:dyDescent="0.25">
      <c r="A10" s="27" t="s">
        <v>75</v>
      </c>
      <c r="B10" s="40"/>
      <c r="C10" s="40"/>
      <c r="D10" s="41"/>
      <c r="E10" s="192"/>
      <c r="F10" s="192"/>
      <c r="G10" s="192"/>
      <c r="H10" s="192"/>
      <c r="I10" s="192"/>
      <c r="J10" s="192"/>
      <c r="K10" s="192"/>
      <c r="L10" s="185"/>
    </row>
    <row r="11" spans="1:12" ht="15" customHeight="1" x14ac:dyDescent="0.25">
      <c r="A11" s="27" t="s">
        <v>76</v>
      </c>
      <c r="B11" s="40">
        <v>192.6</v>
      </c>
      <c r="C11" s="40">
        <v>196.4</v>
      </c>
      <c r="D11" s="41">
        <v>220</v>
      </c>
      <c r="E11" s="192">
        <v>205.40700000000001</v>
      </c>
      <c r="F11" s="192">
        <v>242.26300000000001</v>
      </c>
      <c r="G11" s="192">
        <v>282.39800000000002</v>
      </c>
      <c r="H11" s="192">
        <v>297.14400000000001</v>
      </c>
      <c r="I11" s="192">
        <v>312.40699999999998</v>
      </c>
      <c r="J11" s="192">
        <v>297.05599999999998</v>
      </c>
      <c r="K11" s="192">
        <v>310.39400000000001</v>
      </c>
      <c r="L11" s="185" t="s">
        <v>1296</v>
      </c>
    </row>
    <row r="12" spans="1:12" ht="31.5" x14ac:dyDescent="0.25">
      <c r="A12" s="27" t="s">
        <v>77</v>
      </c>
      <c r="B12" s="40">
        <v>3.9</v>
      </c>
      <c r="C12" s="40">
        <v>3.5</v>
      </c>
      <c r="D12" s="41">
        <v>6.3</v>
      </c>
      <c r="E12" s="192">
        <v>4.9080000000000004</v>
      </c>
      <c r="F12" s="192">
        <v>4.8452999999999999</v>
      </c>
      <c r="G12" s="192">
        <v>5.1351000000000004</v>
      </c>
      <c r="H12" s="192">
        <v>5.4029999999999996</v>
      </c>
      <c r="I12" s="192">
        <v>5.68</v>
      </c>
      <c r="J12" s="192">
        <v>5.9409999999999998</v>
      </c>
      <c r="K12" s="192">
        <v>6.2080000000000002</v>
      </c>
      <c r="L12" s="185" t="s">
        <v>1297</v>
      </c>
    </row>
    <row r="13" spans="1:12" ht="15" customHeight="1" x14ac:dyDescent="0.25">
      <c r="A13" s="27" t="s">
        <v>78</v>
      </c>
      <c r="B13" s="40"/>
      <c r="C13" s="40"/>
      <c r="D13" s="41"/>
      <c r="E13" s="192"/>
      <c r="F13" s="192"/>
      <c r="G13" s="192"/>
      <c r="H13" s="192"/>
      <c r="I13" s="192"/>
      <c r="J13" s="192"/>
      <c r="K13" s="192"/>
      <c r="L13" s="185"/>
    </row>
    <row r="14" spans="1:12" ht="15" customHeight="1" x14ac:dyDescent="0.25">
      <c r="A14" s="27" t="s">
        <v>79</v>
      </c>
      <c r="B14" s="40"/>
      <c r="C14" s="40"/>
      <c r="D14" s="41"/>
      <c r="E14" s="192"/>
      <c r="F14" s="192"/>
      <c r="G14" s="192"/>
      <c r="H14" s="192"/>
      <c r="I14" s="192"/>
      <c r="J14" s="192"/>
      <c r="K14" s="192"/>
      <c r="L14" s="45"/>
    </row>
    <row r="15" spans="1:12" ht="15" customHeight="1" x14ac:dyDescent="0.25">
      <c r="A15" s="46" t="s">
        <v>80</v>
      </c>
      <c r="B15" s="42"/>
      <c r="C15" s="42"/>
      <c r="D15" s="43"/>
      <c r="E15" s="42"/>
      <c r="F15" s="42"/>
      <c r="G15" s="42"/>
      <c r="H15" s="42"/>
      <c r="I15" s="42"/>
      <c r="J15" s="42"/>
      <c r="K15" s="42"/>
      <c r="L15" s="47"/>
    </row>
    <row r="16" spans="1:12" ht="15" customHeight="1" x14ac:dyDescent="0.25">
      <c r="A16" s="29" t="s">
        <v>81</v>
      </c>
      <c r="B16" s="28">
        <f>+SUM(B17:B21)</f>
        <v>23.9</v>
      </c>
      <c r="C16" s="28">
        <f t="shared" ref="C16:J16" si="2">+SUM(C17:C21)</f>
        <v>28</v>
      </c>
      <c r="D16" s="36">
        <f t="shared" si="2"/>
        <v>31.2</v>
      </c>
      <c r="E16" s="28">
        <f t="shared" si="2"/>
        <v>28.027999999999999</v>
      </c>
      <c r="F16" s="28">
        <f t="shared" si="2"/>
        <v>29.071999999999999</v>
      </c>
      <c r="G16" s="28">
        <f t="shared" si="2"/>
        <v>30.806999999999999</v>
      </c>
      <c r="H16" s="28">
        <f t="shared" si="2"/>
        <v>32.415999999999997</v>
      </c>
      <c r="I16" s="28">
        <f t="shared" si="2"/>
        <v>34.081000000000003</v>
      </c>
      <c r="J16" s="28">
        <f t="shared" si="2"/>
        <v>35.646999999999998</v>
      </c>
      <c r="K16" s="28">
        <f>+SUM(K17:K21)</f>
        <v>37.247</v>
      </c>
      <c r="L16" s="49"/>
    </row>
    <row r="17" spans="1:12" ht="15" customHeight="1" x14ac:dyDescent="0.25">
      <c r="A17" s="27" t="s">
        <v>82</v>
      </c>
      <c r="B17" s="40"/>
      <c r="C17" s="40"/>
      <c r="D17" s="40"/>
      <c r="E17" s="40"/>
      <c r="F17" s="40"/>
      <c r="G17" s="40"/>
      <c r="H17" s="40"/>
      <c r="I17" s="40"/>
      <c r="J17" s="40"/>
      <c r="K17" s="183"/>
      <c r="L17" s="184"/>
    </row>
    <row r="18" spans="1:12" ht="15" customHeight="1" x14ac:dyDescent="0.25">
      <c r="A18" s="27" t="s">
        <v>83</v>
      </c>
      <c r="B18" s="40">
        <v>23.9</v>
      </c>
      <c r="C18" s="40">
        <v>28</v>
      </c>
      <c r="D18" s="40">
        <v>31.2</v>
      </c>
      <c r="E18" s="192">
        <v>28.027999999999999</v>
      </c>
      <c r="F18" s="192">
        <v>29.071999999999999</v>
      </c>
      <c r="G18" s="192">
        <v>30.806999999999999</v>
      </c>
      <c r="H18" s="192">
        <v>32.415999999999997</v>
      </c>
      <c r="I18" s="192">
        <v>34.081000000000003</v>
      </c>
      <c r="J18" s="192">
        <v>35.646999999999998</v>
      </c>
      <c r="K18" s="192">
        <v>37.247</v>
      </c>
      <c r="L18" s="185" t="s">
        <v>1298</v>
      </c>
    </row>
    <row r="19" spans="1:12" ht="15" customHeight="1" x14ac:dyDescent="0.25">
      <c r="A19" s="27" t="s">
        <v>84</v>
      </c>
      <c r="B19" s="40"/>
      <c r="C19" s="40"/>
      <c r="D19" s="40"/>
      <c r="E19" s="192"/>
      <c r="F19" s="192"/>
      <c r="G19" s="192"/>
      <c r="H19" s="192"/>
      <c r="I19" s="192"/>
      <c r="J19" s="192"/>
      <c r="K19" s="192"/>
      <c r="L19" s="186"/>
    </row>
    <row r="20" spans="1:12" ht="15" customHeight="1" x14ac:dyDescent="0.25">
      <c r="A20" s="27" t="s">
        <v>85</v>
      </c>
      <c r="B20" s="40"/>
      <c r="C20" s="40"/>
      <c r="D20" s="40"/>
      <c r="E20" s="192"/>
      <c r="F20" s="192"/>
      <c r="G20" s="192"/>
      <c r="H20" s="192"/>
      <c r="I20" s="192"/>
      <c r="J20" s="192"/>
      <c r="K20" s="192"/>
      <c r="L20" s="186"/>
    </row>
    <row r="21" spans="1:12" ht="15" customHeight="1" x14ac:dyDescent="0.25">
      <c r="A21" s="46" t="s">
        <v>86</v>
      </c>
      <c r="B21" s="40"/>
      <c r="C21" s="40"/>
      <c r="D21" s="40"/>
      <c r="E21" s="40"/>
      <c r="F21" s="40"/>
      <c r="G21" s="40"/>
      <c r="H21" s="40"/>
      <c r="I21" s="40"/>
      <c r="J21" s="40"/>
      <c r="K21" s="42"/>
      <c r="L21" s="187"/>
    </row>
    <row r="22" spans="1:12" ht="15" customHeight="1" x14ac:dyDescent="0.25">
      <c r="A22" s="29" t="s">
        <v>87</v>
      </c>
      <c r="B22" s="28">
        <f>+SUM(B23:B28)</f>
        <v>536.59999999999991</v>
      </c>
      <c r="C22" s="28">
        <f t="shared" ref="C22" si="3">+SUM(C23:C28)</f>
        <v>551.79999999999995</v>
      </c>
      <c r="D22" s="36">
        <f>+SUM(D23:D28)</f>
        <v>612.79999999999995</v>
      </c>
      <c r="E22" s="28">
        <f>+SUM(E23:E28)</f>
        <v>573.75199999999995</v>
      </c>
      <c r="F22" s="28">
        <f t="shared" ref="F22:J22" si="4">+SUM(F23:F28)</f>
        <v>581.43000000000006</v>
      </c>
      <c r="G22" s="28">
        <f t="shared" si="4"/>
        <v>616.14100000000008</v>
      </c>
      <c r="H22" s="28">
        <f t="shared" si="4"/>
        <v>637.50800000000004</v>
      </c>
      <c r="I22" s="28">
        <f t="shared" si="4"/>
        <v>664.57500000000005</v>
      </c>
      <c r="J22" s="28">
        <f t="shared" si="4"/>
        <v>683.23</v>
      </c>
      <c r="K22" s="28">
        <f>+SUM(K23:K28)</f>
        <v>694.66200000000003</v>
      </c>
      <c r="L22" s="49"/>
    </row>
    <row r="23" spans="1:12" ht="15" customHeight="1" x14ac:dyDescent="0.25">
      <c r="A23" s="27" t="s">
        <v>88</v>
      </c>
      <c r="B23" s="40">
        <v>338.4</v>
      </c>
      <c r="C23" s="40">
        <v>344.2</v>
      </c>
      <c r="D23" s="40">
        <v>391.6</v>
      </c>
      <c r="E23" s="192">
        <v>362.31299999999999</v>
      </c>
      <c r="F23" s="192">
        <v>363.39400000000001</v>
      </c>
      <c r="G23" s="192">
        <v>385.08800000000002</v>
      </c>
      <c r="H23" s="192">
        <v>394.39100000000002</v>
      </c>
      <c r="I23" s="192">
        <v>408.96899999999999</v>
      </c>
      <c r="J23" s="192">
        <v>415.87900000000002</v>
      </c>
      <c r="K23" s="193">
        <v>415.30700000000002</v>
      </c>
      <c r="L23" s="184" t="s">
        <v>1299</v>
      </c>
    </row>
    <row r="24" spans="1:12" ht="15" customHeight="1" x14ac:dyDescent="0.25">
      <c r="A24" s="27" t="s">
        <v>89</v>
      </c>
      <c r="B24" s="40"/>
      <c r="C24" s="40"/>
      <c r="D24" s="40"/>
      <c r="E24" s="192"/>
      <c r="F24" s="192"/>
      <c r="G24" s="192"/>
      <c r="H24" s="192"/>
      <c r="I24" s="192"/>
      <c r="J24" s="192"/>
      <c r="K24" s="192"/>
      <c r="L24" s="186"/>
    </row>
    <row r="25" spans="1:12" ht="15" customHeight="1" x14ac:dyDescent="0.25">
      <c r="A25" s="27" t="s">
        <v>90</v>
      </c>
      <c r="B25" s="40">
        <v>198.2</v>
      </c>
      <c r="C25" s="40">
        <v>207.6</v>
      </c>
      <c r="D25" s="40">
        <v>221.2</v>
      </c>
      <c r="E25" s="192">
        <v>211.43899999999999</v>
      </c>
      <c r="F25" s="192">
        <v>218.036</v>
      </c>
      <c r="G25" s="192">
        <v>231.053</v>
      </c>
      <c r="H25" s="192">
        <v>243.11699999999999</v>
      </c>
      <c r="I25" s="192">
        <v>255.60599999999999</v>
      </c>
      <c r="J25" s="192">
        <v>267.351</v>
      </c>
      <c r="K25" s="192">
        <v>279.35500000000002</v>
      </c>
      <c r="L25" s="186" t="s">
        <v>1300</v>
      </c>
    </row>
    <row r="26" spans="1:12" ht="15" customHeight="1" x14ac:dyDescent="0.25">
      <c r="A26" s="27" t="s">
        <v>91</v>
      </c>
      <c r="B26" s="40"/>
      <c r="C26" s="40"/>
      <c r="D26" s="40"/>
      <c r="E26" s="40"/>
      <c r="F26" s="40"/>
      <c r="G26" s="40"/>
      <c r="H26" s="40"/>
      <c r="I26" s="40"/>
      <c r="J26" s="40"/>
      <c r="K26" s="40"/>
      <c r="L26" s="186"/>
    </row>
    <row r="27" spans="1:12" ht="15" customHeight="1" x14ac:dyDescent="0.25">
      <c r="A27" s="27" t="s">
        <v>92</v>
      </c>
      <c r="B27" s="40"/>
      <c r="C27" s="40"/>
      <c r="D27" s="40"/>
      <c r="E27" s="40"/>
      <c r="F27" s="40"/>
      <c r="G27" s="40"/>
      <c r="H27" s="40"/>
      <c r="I27" s="40"/>
      <c r="J27" s="40"/>
      <c r="K27" s="40"/>
      <c r="L27" s="186"/>
    </row>
    <row r="28" spans="1:12" ht="15" customHeight="1" x14ac:dyDescent="0.25">
      <c r="A28" s="46" t="s">
        <v>93</v>
      </c>
      <c r="B28" s="40"/>
      <c r="C28" s="40"/>
      <c r="D28" s="40"/>
      <c r="E28" s="40"/>
      <c r="F28" s="40"/>
      <c r="G28" s="40"/>
      <c r="H28" s="40"/>
      <c r="I28" s="40"/>
      <c r="J28" s="40"/>
      <c r="K28" s="42"/>
      <c r="L28" s="188"/>
    </row>
    <row r="29" spans="1:12" ht="15" customHeight="1" x14ac:dyDescent="0.25">
      <c r="A29" s="29" t="s">
        <v>94</v>
      </c>
      <c r="B29" s="28">
        <f>+SUM(B30:B38)</f>
        <v>1849.6</v>
      </c>
      <c r="C29" s="28">
        <f t="shared" ref="C29:D29" si="5">+SUM(C30:C38)</f>
        <v>2153.4</v>
      </c>
      <c r="D29" s="36">
        <f t="shared" si="5"/>
        <v>2201.2000000000003</v>
      </c>
      <c r="E29" s="28">
        <f>+SUM(E30:E38)</f>
        <v>2092.5886546399997</v>
      </c>
      <c r="F29" s="28">
        <f t="shared" ref="F29:J29" si="6">+SUM(F30:F38)</f>
        <v>2190.8616805000001</v>
      </c>
      <c r="G29" s="28">
        <f t="shared" si="6"/>
        <v>2332.6063799999997</v>
      </c>
      <c r="H29" s="28">
        <f t="shared" si="6"/>
        <v>2467.5954000000002</v>
      </c>
      <c r="I29" s="28">
        <f t="shared" si="6"/>
        <v>2638.98785</v>
      </c>
      <c r="J29" s="28">
        <f t="shared" si="6"/>
        <v>2759.9398500000002</v>
      </c>
      <c r="K29" s="28">
        <f>+SUM(K30:K38)</f>
        <v>2889.2716</v>
      </c>
      <c r="L29" s="49"/>
    </row>
    <row r="30" spans="1:12" ht="15" customHeight="1" x14ac:dyDescent="0.25">
      <c r="A30" s="27" t="s">
        <v>95</v>
      </c>
      <c r="B30" s="40">
        <v>390.8</v>
      </c>
      <c r="C30" s="40">
        <v>340.9</v>
      </c>
      <c r="D30" s="40">
        <v>304.39999999999998</v>
      </c>
      <c r="E30" s="192">
        <v>349.46100000000001</v>
      </c>
      <c r="F30" s="192">
        <v>365.72899999999998</v>
      </c>
      <c r="G30" s="192">
        <v>390.22199999999998</v>
      </c>
      <c r="H30" s="192">
        <v>407.27600000000001</v>
      </c>
      <c r="I30" s="192">
        <v>428.28199999999998</v>
      </c>
      <c r="J30" s="192">
        <v>447.73500000000001</v>
      </c>
      <c r="K30" s="194">
        <v>467.76400000000001</v>
      </c>
      <c r="L30" s="189" t="s">
        <v>1301</v>
      </c>
    </row>
    <row r="31" spans="1:12" ht="15" customHeight="1" x14ac:dyDescent="0.25">
      <c r="A31" s="27" t="s">
        <v>96</v>
      </c>
      <c r="B31" s="40">
        <v>156.6</v>
      </c>
      <c r="C31" s="40">
        <v>226.1</v>
      </c>
      <c r="D31" s="40">
        <v>266.5</v>
      </c>
      <c r="E31" s="192">
        <v>218.96700000000001</v>
      </c>
      <c r="F31" s="192">
        <v>229.161</v>
      </c>
      <c r="G31" s="192">
        <v>241.322</v>
      </c>
      <c r="H31" s="192">
        <v>254.46299999999999</v>
      </c>
      <c r="I31" s="192">
        <v>267.53399999999999</v>
      </c>
      <c r="J31" s="192">
        <v>273.88600000000002</v>
      </c>
      <c r="K31" s="194">
        <v>286.18299999999999</v>
      </c>
      <c r="L31" s="185" t="s">
        <v>1302</v>
      </c>
    </row>
    <row r="32" spans="1:12" ht="15" customHeight="1" x14ac:dyDescent="0.25">
      <c r="A32" s="27" t="s">
        <v>97</v>
      </c>
      <c r="B32" s="40">
        <v>106.6</v>
      </c>
      <c r="C32" s="40">
        <v>138.4</v>
      </c>
      <c r="D32" s="40">
        <v>92.3</v>
      </c>
      <c r="E32" s="192">
        <v>113.76600000000001</v>
      </c>
      <c r="F32" s="192">
        <v>119.92</v>
      </c>
      <c r="G32" s="192">
        <v>133.49700000000001</v>
      </c>
      <c r="H32" s="192">
        <v>145.87100000000001</v>
      </c>
      <c r="I32" s="192">
        <v>170.404</v>
      </c>
      <c r="J32" s="192">
        <v>184.17500000000001</v>
      </c>
      <c r="K32" s="194">
        <v>198.65199999999999</v>
      </c>
      <c r="L32" s="185" t="s">
        <v>1303</v>
      </c>
    </row>
    <row r="33" spans="1:12" ht="15" customHeight="1" x14ac:dyDescent="0.25">
      <c r="A33" s="27" t="s">
        <v>98</v>
      </c>
      <c r="B33" s="40"/>
      <c r="C33" s="40"/>
      <c r="D33" s="40"/>
      <c r="E33" s="192"/>
      <c r="F33" s="192"/>
      <c r="G33" s="192"/>
      <c r="H33" s="192"/>
      <c r="I33" s="192"/>
      <c r="J33" s="192"/>
      <c r="K33" s="194"/>
      <c r="L33" s="186"/>
    </row>
    <row r="34" spans="1:12" ht="15" customHeight="1" x14ac:dyDescent="0.25">
      <c r="A34" s="27" t="s">
        <v>99</v>
      </c>
      <c r="B34" s="40">
        <v>942</v>
      </c>
      <c r="C34" s="40">
        <v>1149.9000000000001</v>
      </c>
      <c r="D34" s="40">
        <v>1229.7</v>
      </c>
      <c r="E34" s="192">
        <v>1120.328</v>
      </c>
      <c r="F34" s="192">
        <v>1172.4829999999999</v>
      </c>
      <c r="G34" s="192">
        <v>1242.038</v>
      </c>
      <c r="H34" s="192">
        <v>1306.816</v>
      </c>
      <c r="I34" s="192">
        <v>1373.4549999999999</v>
      </c>
      <c r="J34" s="192">
        <v>1436.482</v>
      </c>
      <c r="K34" s="194">
        <v>1500.4449999999999</v>
      </c>
      <c r="L34" s="185" t="s">
        <v>1304</v>
      </c>
    </row>
    <row r="35" spans="1:12" ht="15" customHeight="1" x14ac:dyDescent="0.25">
      <c r="A35" s="27" t="s">
        <v>100</v>
      </c>
      <c r="B35" s="40">
        <v>11.5</v>
      </c>
      <c r="C35" s="40">
        <v>13.4</v>
      </c>
      <c r="D35" s="40">
        <v>9.6999999999999993</v>
      </c>
      <c r="E35" s="192">
        <v>11.672000000000001</v>
      </c>
      <c r="F35" s="192">
        <v>12.214499999999999</v>
      </c>
      <c r="G35" s="192">
        <v>12.836</v>
      </c>
      <c r="H35" s="192">
        <v>13.507</v>
      </c>
      <c r="I35" s="192">
        <v>14.2</v>
      </c>
      <c r="J35" s="192">
        <v>14.853</v>
      </c>
      <c r="K35" s="194">
        <v>15.52</v>
      </c>
      <c r="L35" s="185" t="s">
        <v>1305</v>
      </c>
    </row>
    <row r="36" spans="1:12" ht="15" customHeight="1" x14ac:dyDescent="0.25">
      <c r="A36" s="27" t="s">
        <v>101</v>
      </c>
      <c r="B36" s="40">
        <v>81.3</v>
      </c>
      <c r="C36" s="40">
        <v>111.3</v>
      </c>
      <c r="D36" s="40">
        <v>122.7</v>
      </c>
      <c r="E36" s="192">
        <v>106.345</v>
      </c>
      <c r="F36" s="192">
        <v>111.295</v>
      </c>
      <c r="G36" s="192">
        <v>117.58</v>
      </c>
      <c r="H36" s="192">
        <v>123.55800000000001</v>
      </c>
      <c r="I36" s="192">
        <v>129.50700000000001</v>
      </c>
      <c r="J36" s="192">
        <v>135.458</v>
      </c>
      <c r="K36" s="194">
        <v>141.35300000000001</v>
      </c>
      <c r="L36" s="185" t="s">
        <v>1306</v>
      </c>
    </row>
    <row r="37" spans="1:12" ht="15" customHeight="1" x14ac:dyDescent="0.25">
      <c r="A37" s="27" t="s">
        <v>102</v>
      </c>
      <c r="B37" s="40">
        <v>160.80000000000001</v>
      </c>
      <c r="C37" s="40">
        <v>173.4</v>
      </c>
      <c r="D37" s="40">
        <v>175.9</v>
      </c>
      <c r="E37" s="192">
        <v>172.04965463999997</v>
      </c>
      <c r="F37" s="192">
        <v>180.0591805</v>
      </c>
      <c r="G37" s="192">
        <v>195.11138</v>
      </c>
      <c r="H37" s="192">
        <v>216.1044</v>
      </c>
      <c r="I37" s="192">
        <v>255.60585</v>
      </c>
      <c r="J37" s="192">
        <v>267.35084999999998</v>
      </c>
      <c r="K37" s="194">
        <v>279.3546</v>
      </c>
      <c r="L37" s="185" t="s">
        <v>1307</v>
      </c>
    </row>
    <row r="38" spans="1:12" ht="15" customHeight="1" x14ac:dyDescent="0.25">
      <c r="A38" s="46" t="s">
        <v>103</v>
      </c>
      <c r="B38" s="40"/>
      <c r="C38" s="40"/>
      <c r="D38" s="40"/>
      <c r="E38" s="40"/>
      <c r="F38" s="169"/>
      <c r="G38" s="169"/>
      <c r="H38" s="169"/>
      <c r="I38" s="169"/>
      <c r="J38" s="169"/>
      <c r="K38" s="170"/>
      <c r="L38" s="188"/>
    </row>
    <row r="39" spans="1:12" ht="15" customHeight="1" x14ac:dyDescent="0.25">
      <c r="A39" s="29" t="s">
        <v>104</v>
      </c>
      <c r="B39" s="28">
        <f>+SUM(B40:B45)</f>
        <v>130.4</v>
      </c>
      <c r="C39" s="28">
        <f t="shared" ref="C39:D39" si="7">+SUM(C40:C45)</f>
        <v>157.39999999999998</v>
      </c>
      <c r="D39" s="36">
        <f t="shared" si="7"/>
        <v>166.5</v>
      </c>
      <c r="E39" s="28">
        <f>+SUM(E40:E45)</f>
        <v>153.23400000000001</v>
      </c>
      <c r="F39" s="28">
        <f t="shared" ref="F39:J39" si="8">+SUM(F40:F45)</f>
        <v>158.971</v>
      </c>
      <c r="G39" s="28">
        <f t="shared" si="8"/>
        <v>163.19</v>
      </c>
      <c r="H39" s="28">
        <f t="shared" si="8"/>
        <v>168.90199999999999</v>
      </c>
      <c r="I39" s="28">
        <f t="shared" si="8"/>
        <v>174.51099999999997</v>
      </c>
      <c r="J39" s="28">
        <f t="shared" si="8"/>
        <v>181.85770000000002</v>
      </c>
      <c r="K39" s="28">
        <f>+SUM(K40:K45)</f>
        <v>184.12620000000001</v>
      </c>
      <c r="L39" s="49"/>
    </row>
    <row r="40" spans="1:12" ht="15" customHeight="1" x14ac:dyDescent="0.25">
      <c r="A40" s="27" t="s">
        <v>105</v>
      </c>
      <c r="B40" s="40"/>
      <c r="C40" s="40"/>
      <c r="D40" s="40"/>
      <c r="E40" s="40"/>
      <c r="F40" s="169"/>
      <c r="G40" s="169"/>
      <c r="H40" s="169"/>
      <c r="I40" s="169"/>
      <c r="J40" s="169"/>
      <c r="K40" s="170"/>
      <c r="L40" s="184"/>
    </row>
    <row r="41" spans="1:12" ht="15" customHeight="1" x14ac:dyDescent="0.25">
      <c r="A41" s="27" t="s">
        <v>106</v>
      </c>
      <c r="B41" s="40">
        <v>79.900000000000006</v>
      </c>
      <c r="C41" s="40">
        <v>96.9</v>
      </c>
      <c r="D41" s="40">
        <v>114.4</v>
      </c>
      <c r="E41" s="192">
        <v>98.22</v>
      </c>
      <c r="F41" s="192">
        <v>101.75</v>
      </c>
      <c r="G41" s="192">
        <v>102.69</v>
      </c>
      <c r="H41" s="192">
        <v>105.351</v>
      </c>
      <c r="I41" s="192">
        <v>107.922</v>
      </c>
      <c r="J41" s="192">
        <v>112.28700000000001</v>
      </c>
      <c r="K41" s="194">
        <v>111.742</v>
      </c>
      <c r="L41" s="185" t="s">
        <v>1308</v>
      </c>
    </row>
    <row r="42" spans="1:12" ht="15" customHeight="1" x14ac:dyDescent="0.25">
      <c r="A42" s="27" t="s">
        <v>107</v>
      </c>
      <c r="B42" s="40"/>
      <c r="C42" s="40"/>
      <c r="D42" s="40"/>
      <c r="E42" s="192"/>
      <c r="F42" s="192"/>
      <c r="G42" s="192"/>
      <c r="H42" s="192"/>
      <c r="I42" s="192"/>
      <c r="J42" s="192"/>
      <c r="K42" s="194"/>
      <c r="L42" s="186"/>
    </row>
    <row r="43" spans="1:12" ht="15" customHeight="1" x14ac:dyDescent="0.25">
      <c r="A43" s="27" t="s">
        <v>108</v>
      </c>
      <c r="B43" s="40">
        <v>27.7</v>
      </c>
      <c r="C43" s="40">
        <v>37.299999999999997</v>
      </c>
      <c r="D43" s="40">
        <v>21.1</v>
      </c>
      <c r="E43" s="192">
        <v>29.042000000000002</v>
      </c>
      <c r="F43" s="192">
        <v>30.041</v>
      </c>
      <c r="G43" s="192">
        <v>31.695</v>
      </c>
      <c r="H43" s="192">
        <v>33.241999999999997</v>
      </c>
      <c r="I43" s="192">
        <v>34.722999999999999</v>
      </c>
      <c r="J43" s="192">
        <v>36.241</v>
      </c>
      <c r="K43" s="194">
        <v>37.558</v>
      </c>
      <c r="L43" s="186" t="s">
        <v>1309</v>
      </c>
    </row>
    <row r="44" spans="1:12" ht="15" customHeight="1" x14ac:dyDescent="0.25">
      <c r="A44" s="27" t="s">
        <v>109</v>
      </c>
      <c r="B44" s="40"/>
      <c r="C44" s="40"/>
      <c r="D44" s="40"/>
      <c r="E44" s="192"/>
      <c r="F44" s="192"/>
      <c r="G44" s="192"/>
      <c r="H44" s="192"/>
      <c r="I44" s="192"/>
      <c r="J44" s="192"/>
      <c r="K44" s="194"/>
      <c r="L44" s="186"/>
    </row>
    <row r="45" spans="1:12" ht="15" customHeight="1" x14ac:dyDescent="0.25">
      <c r="A45" s="46" t="s">
        <v>110</v>
      </c>
      <c r="B45" s="40">
        <v>22.8</v>
      </c>
      <c r="C45" s="40">
        <v>23.2</v>
      </c>
      <c r="D45" s="40">
        <v>31</v>
      </c>
      <c r="E45" s="192">
        <v>25.972000000000001</v>
      </c>
      <c r="F45" s="192">
        <v>27.18</v>
      </c>
      <c r="G45" s="192">
        <v>28.805</v>
      </c>
      <c r="H45" s="192">
        <v>30.309000000000001</v>
      </c>
      <c r="I45" s="192">
        <v>31.866</v>
      </c>
      <c r="J45" s="192">
        <v>33.329700000000003</v>
      </c>
      <c r="K45" s="194">
        <v>34.8262</v>
      </c>
      <c r="L45" s="188" t="s">
        <v>1310</v>
      </c>
    </row>
    <row r="46" spans="1:12" ht="15" customHeight="1" x14ac:dyDescent="0.25">
      <c r="A46" s="29" t="s">
        <v>111</v>
      </c>
      <c r="B46" s="28">
        <f>+SUM(B47:B52)</f>
        <v>119</v>
      </c>
      <c r="C46" s="28">
        <f t="shared" ref="C46" si="9">+SUM(C47:C52)</f>
        <v>112.89999999999999</v>
      </c>
      <c r="D46" s="36">
        <f>+SUM(D47:D52)</f>
        <v>98.100000000000009</v>
      </c>
      <c r="E46" s="28">
        <f t="shared" ref="E46:J46" si="10">+SUM(E47:E52)</f>
        <v>111.30199999999999</v>
      </c>
      <c r="F46" s="28">
        <f t="shared" si="10"/>
        <v>113.887</v>
      </c>
      <c r="G46" s="28">
        <f t="shared" si="10"/>
        <v>118.119</v>
      </c>
      <c r="H46" s="28">
        <f t="shared" si="10"/>
        <v>121.586</v>
      </c>
      <c r="I46" s="28">
        <f t="shared" si="10"/>
        <v>124.9913</v>
      </c>
      <c r="J46" s="28">
        <f t="shared" si="10"/>
        <v>127.764</v>
      </c>
      <c r="K46" s="28">
        <f>+SUM(K47:K52)</f>
        <v>130.39599999999999</v>
      </c>
      <c r="L46" s="49"/>
    </row>
    <row r="47" spans="1:12" ht="15" customHeight="1" x14ac:dyDescent="0.25">
      <c r="A47" s="27" t="s">
        <v>112</v>
      </c>
      <c r="B47" s="40"/>
      <c r="C47" s="40"/>
      <c r="D47" s="40"/>
      <c r="E47" s="40"/>
      <c r="F47" s="169"/>
      <c r="G47" s="169"/>
      <c r="H47" s="169"/>
      <c r="I47" s="169"/>
      <c r="J47" s="169"/>
      <c r="K47" s="170"/>
      <c r="L47" s="189"/>
    </row>
    <row r="48" spans="1:12" ht="15" customHeight="1" x14ac:dyDescent="0.25">
      <c r="A48" s="27" t="s">
        <v>113</v>
      </c>
      <c r="B48" s="192">
        <v>15.6</v>
      </c>
      <c r="C48" s="192">
        <v>15.7</v>
      </c>
      <c r="D48" s="192">
        <v>12.5</v>
      </c>
      <c r="E48" s="192">
        <v>14.773</v>
      </c>
      <c r="F48" s="192">
        <v>15.461</v>
      </c>
      <c r="G48" s="192">
        <v>16.384</v>
      </c>
      <c r="H48" s="192">
        <v>17.239999999999998</v>
      </c>
      <c r="I48" s="192">
        <v>18.125299999999999</v>
      </c>
      <c r="J48" s="192">
        <v>18.957999999999998</v>
      </c>
      <c r="K48" s="194">
        <v>19.809000000000001</v>
      </c>
      <c r="L48" s="186" t="s">
        <v>635</v>
      </c>
    </row>
    <row r="49" spans="1:12" ht="15" customHeight="1" x14ac:dyDescent="0.25">
      <c r="A49" s="27" t="s">
        <v>114</v>
      </c>
      <c r="B49" s="192">
        <v>95.5</v>
      </c>
      <c r="C49" s="192">
        <v>89.1</v>
      </c>
      <c r="D49" s="192">
        <v>76.7</v>
      </c>
      <c r="E49" s="192">
        <v>88.131</v>
      </c>
      <c r="F49" s="192">
        <v>89.637</v>
      </c>
      <c r="G49" s="192">
        <v>92.421000000000006</v>
      </c>
      <c r="H49" s="192">
        <v>94.546000000000006</v>
      </c>
      <c r="I49" s="192">
        <v>96.561999999999998</v>
      </c>
      <c r="J49" s="192">
        <v>98.028999999999996</v>
      </c>
      <c r="K49" s="194">
        <v>99.325999999999993</v>
      </c>
      <c r="L49" s="186" t="s">
        <v>611</v>
      </c>
    </row>
    <row r="50" spans="1:12" ht="15" customHeight="1" x14ac:dyDescent="0.25">
      <c r="A50" s="27" t="s">
        <v>115</v>
      </c>
      <c r="B50" s="192"/>
      <c r="C50" s="192"/>
      <c r="D50" s="192"/>
      <c r="E50" s="192"/>
      <c r="F50" s="192"/>
      <c r="G50" s="192"/>
      <c r="H50" s="192"/>
      <c r="I50" s="192"/>
      <c r="J50" s="192"/>
      <c r="K50" s="194"/>
      <c r="L50" s="186"/>
    </row>
    <row r="51" spans="1:12" ht="15" customHeight="1" x14ac:dyDescent="0.25">
      <c r="A51" s="27" t="s">
        <v>116</v>
      </c>
      <c r="B51" s="192"/>
      <c r="C51" s="192"/>
      <c r="D51" s="192"/>
      <c r="E51" s="192"/>
      <c r="F51" s="192"/>
      <c r="G51" s="192"/>
      <c r="H51" s="192"/>
      <c r="I51" s="192"/>
      <c r="J51" s="192"/>
      <c r="K51" s="194"/>
      <c r="L51" s="186"/>
    </row>
    <row r="52" spans="1:12" ht="15" customHeight="1" x14ac:dyDescent="0.25">
      <c r="A52" s="46" t="s">
        <v>117</v>
      </c>
      <c r="B52" s="192">
        <v>7.9</v>
      </c>
      <c r="C52" s="192">
        <v>8.1</v>
      </c>
      <c r="D52" s="192">
        <v>8.9</v>
      </c>
      <c r="E52" s="192">
        <v>8.3979999999999997</v>
      </c>
      <c r="F52" s="192">
        <v>8.7889999999999997</v>
      </c>
      <c r="G52" s="192">
        <v>9.3140000000000001</v>
      </c>
      <c r="H52" s="192">
        <v>9.8000000000000007</v>
      </c>
      <c r="I52" s="192">
        <v>10.304</v>
      </c>
      <c r="J52" s="192">
        <v>10.776999999999999</v>
      </c>
      <c r="K52" s="194">
        <v>11.260999999999999</v>
      </c>
      <c r="L52" s="187" t="s">
        <v>1295</v>
      </c>
    </row>
    <row r="53" spans="1:12" ht="15" customHeight="1" x14ac:dyDescent="0.25">
      <c r="A53" s="29" t="s">
        <v>118</v>
      </c>
      <c r="B53" s="28">
        <f>+SUM(B54:B59)</f>
        <v>2371.3999999999996</v>
      </c>
      <c r="C53" s="28">
        <f t="shared" ref="C53" si="11">+SUM(C54:C59)</f>
        <v>2534.8999999999996</v>
      </c>
      <c r="D53" s="36">
        <f>+SUM(D54:D59)</f>
        <v>2733.3</v>
      </c>
      <c r="E53" s="28">
        <f t="shared" ref="E53:J53" si="12">+SUM(E54:E59)</f>
        <v>2576.7259999999997</v>
      </c>
      <c r="F53" s="28">
        <f t="shared" si="12"/>
        <v>2696.4305999999997</v>
      </c>
      <c r="G53" s="28">
        <f t="shared" si="12"/>
        <v>2855.8666000000003</v>
      </c>
      <c r="H53" s="28">
        <f t="shared" si="12"/>
        <v>3002.2629999999999</v>
      </c>
      <c r="I53" s="28">
        <f t="shared" si="12"/>
        <v>3151.5389999999998</v>
      </c>
      <c r="J53" s="28">
        <f t="shared" si="12"/>
        <v>3295.7579999999998</v>
      </c>
      <c r="K53" s="28">
        <f>+SUM(K54:K59)</f>
        <v>3434.1129999999994</v>
      </c>
      <c r="L53" s="49"/>
    </row>
    <row r="54" spans="1:12" ht="15" customHeight="1" x14ac:dyDescent="0.25">
      <c r="A54" s="27" t="s">
        <v>119</v>
      </c>
      <c r="B54" s="40"/>
      <c r="C54" s="40"/>
      <c r="D54" s="40"/>
      <c r="E54" s="40"/>
      <c r="F54" s="169"/>
      <c r="G54" s="169"/>
      <c r="H54" s="169"/>
      <c r="I54" s="169"/>
      <c r="J54" s="169"/>
      <c r="K54" s="170"/>
      <c r="L54" s="184"/>
    </row>
    <row r="55" spans="1:12" ht="15" customHeight="1" x14ac:dyDescent="0.25">
      <c r="A55" s="27" t="s">
        <v>120</v>
      </c>
      <c r="B55" s="40">
        <v>806.7</v>
      </c>
      <c r="C55" s="40">
        <v>861.8</v>
      </c>
      <c r="D55" s="40">
        <v>957.9</v>
      </c>
      <c r="E55" s="192">
        <v>885.846</v>
      </c>
      <c r="F55" s="192">
        <v>927.0856</v>
      </c>
      <c r="G55" s="192">
        <v>982.43259999999998</v>
      </c>
      <c r="H55" s="192">
        <v>1033.73</v>
      </c>
      <c r="I55" s="192">
        <v>1086.83</v>
      </c>
      <c r="J55" s="192">
        <v>1136.77</v>
      </c>
      <c r="K55" s="194">
        <v>1187.81</v>
      </c>
      <c r="L55" s="186" t="s">
        <v>494</v>
      </c>
    </row>
    <row r="56" spans="1:12" ht="15" customHeight="1" x14ac:dyDescent="0.25">
      <c r="A56" s="27" t="s">
        <v>121</v>
      </c>
      <c r="B56" s="40">
        <v>1309.5</v>
      </c>
      <c r="C56" s="40">
        <v>1391.9</v>
      </c>
      <c r="D56" s="40">
        <v>1469.4</v>
      </c>
      <c r="E56" s="192">
        <v>1406.75</v>
      </c>
      <c r="F56" s="192">
        <v>1471.9870000000001</v>
      </c>
      <c r="G56" s="192">
        <v>1559.3510000000001</v>
      </c>
      <c r="H56" s="192">
        <v>1639.692</v>
      </c>
      <c r="I56" s="192">
        <v>1719.0909999999999</v>
      </c>
      <c r="J56" s="192">
        <v>1797.7860000000001</v>
      </c>
      <c r="K56" s="194">
        <v>1868.5719999999999</v>
      </c>
      <c r="L56" s="186" t="s">
        <v>1311</v>
      </c>
    </row>
    <row r="57" spans="1:12" ht="15" customHeight="1" x14ac:dyDescent="0.25">
      <c r="A57" s="27" t="s">
        <v>122</v>
      </c>
      <c r="B57" s="40">
        <v>146.1</v>
      </c>
      <c r="C57" s="40">
        <v>155.1</v>
      </c>
      <c r="D57" s="40">
        <v>163.4</v>
      </c>
      <c r="E57" s="192">
        <v>156.702</v>
      </c>
      <c r="F57" s="192">
        <v>163.99700000000001</v>
      </c>
      <c r="G57" s="192">
        <v>173.78800000000001</v>
      </c>
      <c r="H57" s="192">
        <v>182.86199999999999</v>
      </c>
      <c r="I57" s="192">
        <v>192.255</v>
      </c>
      <c r="J57" s="192">
        <v>201.089</v>
      </c>
      <c r="K57" s="194">
        <v>210.11799999999999</v>
      </c>
      <c r="L57" s="185" t="s">
        <v>661</v>
      </c>
    </row>
    <row r="58" spans="1:12" ht="15" customHeight="1" x14ac:dyDescent="0.25">
      <c r="A58" s="27" t="s">
        <v>123</v>
      </c>
      <c r="B58" s="40"/>
      <c r="C58" s="40"/>
      <c r="D58" s="40"/>
      <c r="E58" s="192"/>
      <c r="F58" s="192"/>
      <c r="G58" s="192"/>
      <c r="H58" s="192"/>
      <c r="I58" s="192"/>
      <c r="J58" s="192"/>
      <c r="K58" s="194"/>
      <c r="L58" s="185"/>
    </row>
    <row r="59" spans="1:12" ht="31.5" x14ac:dyDescent="0.25">
      <c r="A59" s="46" t="s">
        <v>124</v>
      </c>
      <c r="B59" s="40">
        <v>109.1</v>
      </c>
      <c r="C59" s="40">
        <v>126.1</v>
      </c>
      <c r="D59" s="40">
        <v>142.6</v>
      </c>
      <c r="E59" s="192">
        <v>127.428</v>
      </c>
      <c r="F59" s="192">
        <v>133.36099999999999</v>
      </c>
      <c r="G59" s="192">
        <v>140.29499999999999</v>
      </c>
      <c r="H59" s="192">
        <v>145.97900000000001</v>
      </c>
      <c r="I59" s="192">
        <v>153.363</v>
      </c>
      <c r="J59" s="192">
        <v>160.113</v>
      </c>
      <c r="K59" s="194">
        <v>167.613</v>
      </c>
      <c r="L59" s="188" t="s">
        <v>1312</v>
      </c>
    </row>
    <row r="60" spans="1:12" ht="15" customHeight="1" x14ac:dyDescent="0.25">
      <c r="A60" s="29" t="s">
        <v>125</v>
      </c>
      <c r="B60" s="28">
        <f>+SUM(B61:B66)</f>
        <v>277.8</v>
      </c>
      <c r="C60" s="28">
        <f t="shared" ref="C60" si="13">+SUM(C61:C66)</f>
        <v>297.2</v>
      </c>
      <c r="D60" s="36">
        <f>+SUM(D61:D66)</f>
        <v>308.2</v>
      </c>
      <c r="E60" s="28">
        <f t="shared" ref="E60:J60" si="14">+SUM(E61:E66)</f>
        <v>297.89</v>
      </c>
      <c r="F60" s="28">
        <f t="shared" si="14"/>
        <v>311.75799999999998</v>
      </c>
      <c r="G60" s="28">
        <f t="shared" si="14"/>
        <v>328.60899999999998</v>
      </c>
      <c r="H60" s="28">
        <f t="shared" si="14"/>
        <v>341.98500000000001</v>
      </c>
      <c r="I60" s="28">
        <f t="shared" si="14"/>
        <v>364.55099999999999</v>
      </c>
      <c r="J60" s="28">
        <f t="shared" si="14"/>
        <v>380.23200000000003</v>
      </c>
      <c r="K60" s="28">
        <f>+SUM(K61:K66)</f>
        <v>397.30399999999997</v>
      </c>
      <c r="L60" s="49"/>
    </row>
    <row r="61" spans="1:12" ht="15" customHeight="1" x14ac:dyDescent="0.25">
      <c r="A61" s="27" t="s">
        <v>126</v>
      </c>
      <c r="B61" s="40"/>
      <c r="C61" s="40"/>
      <c r="D61" s="40"/>
      <c r="E61" s="40"/>
      <c r="F61" s="40"/>
      <c r="G61" s="40"/>
      <c r="H61" s="40"/>
      <c r="I61" s="40"/>
      <c r="J61" s="40"/>
      <c r="K61" s="41"/>
      <c r="L61" s="184"/>
    </row>
    <row r="62" spans="1:12" ht="15" customHeight="1" x14ac:dyDescent="0.25">
      <c r="A62" s="27" t="s">
        <v>127</v>
      </c>
      <c r="B62" s="40">
        <v>277.8</v>
      </c>
      <c r="C62" s="40">
        <v>297.2</v>
      </c>
      <c r="D62" s="40">
        <v>308.2</v>
      </c>
      <c r="E62" s="192">
        <v>297.89</v>
      </c>
      <c r="F62" s="192">
        <v>311.75799999999998</v>
      </c>
      <c r="G62" s="192">
        <v>328.60899999999998</v>
      </c>
      <c r="H62" s="192">
        <v>341.98500000000001</v>
      </c>
      <c r="I62" s="192">
        <v>364.55099999999999</v>
      </c>
      <c r="J62" s="192">
        <v>380.23200000000003</v>
      </c>
      <c r="K62" s="194">
        <v>397.30399999999997</v>
      </c>
      <c r="L62" s="185" t="s">
        <v>1313</v>
      </c>
    </row>
    <row r="63" spans="1:12" ht="15" customHeight="1" x14ac:dyDescent="0.25">
      <c r="A63" s="27" t="s">
        <v>128</v>
      </c>
      <c r="B63" s="40"/>
      <c r="C63" s="40"/>
      <c r="D63" s="40"/>
      <c r="E63" s="192"/>
      <c r="F63" s="192"/>
      <c r="G63" s="192"/>
      <c r="H63" s="192"/>
      <c r="I63" s="192"/>
      <c r="J63" s="192"/>
      <c r="K63" s="194"/>
      <c r="L63" s="186"/>
    </row>
    <row r="64" spans="1:12" ht="15" customHeight="1" x14ac:dyDescent="0.25">
      <c r="A64" s="27" t="s">
        <v>129</v>
      </c>
      <c r="B64" s="40"/>
      <c r="C64" s="40"/>
      <c r="D64" s="40"/>
      <c r="E64" s="40"/>
      <c r="F64" s="169"/>
      <c r="G64" s="169"/>
      <c r="H64" s="169"/>
      <c r="I64" s="169"/>
      <c r="J64" s="169"/>
      <c r="K64" s="170"/>
      <c r="L64" s="186"/>
    </row>
    <row r="65" spans="1:12" ht="15" customHeight="1" x14ac:dyDescent="0.25">
      <c r="A65" s="27" t="s">
        <v>130</v>
      </c>
      <c r="B65" s="40"/>
      <c r="C65" s="40"/>
      <c r="D65" s="40"/>
      <c r="E65" s="40"/>
      <c r="F65" s="169"/>
      <c r="G65" s="169"/>
      <c r="H65" s="169"/>
      <c r="I65" s="169"/>
      <c r="J65" s="169"/>
      <c r="K65" s="170"/>
      <c r="L65" s="186"/>
    </row>
    <row r="66" spans="1:12" ht="15" customHeight="1" x14ac:dyDescent="0.25">
      <c r="A66" s="46" t="s">
        <v>131</v>
      </c>
      <c r="B66" s="40"/>
      <c r="C66" s="40"/>
      <c r="D66" s="40"/>
      <c r="E66" s="40"/>
      <c r="F66" s="169"/>
      <c r="G66" s="169"/>
      <c r="H66" s="169"/>
      <c r="I66" s="169"/>
      <c r="J66" s="169"/>
      <c r="K66" s="170"/>
      <c r="L66" s="187"/>
    </row>
    <row r="67" spans="1:12" ht="15" customHeight="1" x14ac:dyDescent="0.25">
      <c r="A67" s="29" t="s">
        <v>132</v>
      </c>
      <c r="B67" s="28">
        <f>+SUM(B68:B75)</f>
        <v>2175.1999999999998</v>
      </c>
      <c r="C67" s="28">
        <f t="shared" ref="C67" si="15">+SUM(C68:C75)</f>
        <v>2310.1999999999998</v>
      </c>
      <c r="D67" s="36">
        <f>+SUM(D68:D75)</f>
        <v>2472.9</v>
      </c>
      <c r="E67" s="28">
        <f t="shared" ref="E67:J67" si="16">+SUM(E68:E75)</f>
        <v>2346.9299999999998</v>
      </c>
      <c r="F67" s="28">
        <f t="shared" si="16"/>
        <v>2456.1880000000001</v>
      </c>
      <c r="G67" s="28">
        <f t="shared" si="16"/>
        <v>2601.1419999999998</v>
      </c>
      <c r="H67" s="28">
        <f t="shared" si="16"/>
        <v>2735.7187000000004</v>
      </c>
      <c r="I67" s="28">
        <f t="shared" si="16"/>
        <v>2871.1469999999999</v>
      </c>
      <c r="J67" s="28">
        <f t="shared" si="16"/>
        <v>2990.3009999999999</v>
      </c>
      <c r="K67" s="28">
        <f>+SUM(K68:K75)</f>
        <v>3120.08</v>
      </c>
      <c r="L67" s="49"/>
    </row>
    <row r="68" spans="1:12" ht="15" customHeight="1" x14ac:dyDescent="0.25">
      <c r="A68" s="27" t="s">
        <v>133</v>
      </c>
      <c r="B68" s="40">
        <v>867.4</v>
      </c>
      <c r="C68" s="40">
        <v>933.8</v>
      </c>
      <c r="D68" s="40">
        <v>1001.2</v>
      </c>
      <c r="E68" s="192">
        <v>945.20799999999997</v>
      </c>
      <c r="F68" s="192">
        <v>989.21100000000001</v>
      </c>
      <c r="G68" s="192">
        <v>1047.44</v>
      </c>
      <c r="H68" s="192">
        <v>1102.1327000000001</v>
      </c>
      <c r="I68" s="192">
        <v>1158.7470000000001</v>
      </c>
      <c r="J68" s="192">
        <v>1204.2670000000001</v>
      </c>
      <c r="K68" s="194">
        <v>1257.096</v>
      </c>
      <c r="L68" s="184" t="s">
        <v>485</v>
      </c>
    </row>
    <row r="69" spans="1:12" ht="15" customHeight="1" x14ac:dyDescent="0.25">
      <c r="A69" s="27" t="s">
        <v>134</v>
      </c>
      <c r="B69" s="40">
        <v>851.8</v>
      </c>
      <c r="C69" s="40">
        <v>887.4</v>
      </c>
      <c r="D69" s="40">
        <v>936.6</v>
      </c>
      <c r="E69" s="192">
        <v>902.50800000000004</v>
      </c>
      <c r="F69" s="192">
        <v>944.52300000000002</v>
      </c>
      <c r="G69" s="192">
        <v>1000.716</v>
      </c>
      <c r="H69" s="192">
        <v>1052.4280000000001</v>
      </c>
      <c r="I69" s="192">
        <v>1101.9449999999999</v>
      </c>
      <c r="J69" s="192">
        <v>1148.42</v>
      </c>
      <c r="K69" s="194">
        <v>1197.5</v>
      </c>
      <c r="L69" s="185" t="s">
        <v>487</v>
      </c>
    </row>
    <row r="70" spans="1:12" ht="15" customHeight="1" x14ac:dyDescent="0.25">
      <c r="A70" s="27" t="s">
        <v>135</v>
      </c>
      <c r="B70" s="40">
        <v>0</v>
      </c>
      <c r="C70" s="40">
        <v>0</v>
      </c>
      <c r="D70" s="40">
        <v>0</v>
      </c>
      <c r="E70" s="192"/>
      <c r="F70" s="192"/>
      <c r="G70" s="192"/>
      <c r="H70" s="192"/>
      <c r="I70" s="192"/>
      <c r="J70" s="192"/>
      <c r="K70" s="194"/>
      <c r="L70" s="190"/>
    </row>
    <row r="71" spans="1:12" ht="15" customHeight="1" x14ac:dyDescent="0.25">
      <c r="A71" s="27" t="s">
        <v>136</v>
      </c>
      <c r="B71" s="40">
        <v>417.9</v>
      </c>
      <c r="C71" s="40">
        <v>445.5</v>
      </c>
      <c r="D71" s="40">
        <v>486.9</v>
      </c>
      <c r="E71" s="192">
        <v>455.435</v>
      </c>
      <c r="F71" s="192">
        <v>476.637</v>
      </c>
      <c r="G71" s="192">
        <v>504.72199999999998</v>
      </c>
      <c r="H71" s="192">
        <v>530.64400000000001</v>
      </c>
      <c r="I71" s="192">
        <v>557.63</v>
      </c>
      <c r="J71" s="192">
        <v>582.65899999999999</v>
      </c>
      <c r="K71" s="194">
        <v>608.37199999999996</v>
      </c>
      <c r="L71" s="185" t="s">
        <v>1314</v>
      </c>
    </row>
    <row r="72" spans="1:12" ht="15" customHeight="1" x14ac:dyDescent="0.25">
      <c r="A72" s="27" t="s">
        <v>137</v>
      </c>
      <c r="B72" s="40">
        <v>38.1</v>
      </c>
      <c r="C72" s="40">
        <v>43.5</v>
      </c>
      <c r="D72" s="40">
        <v>48.2</v>
      </c>
      <c r="E72" s="192">
        <v>43.779000000000003</v>
      </c>
      <c r="F72" s="192">
        <v>45.817</v>
      </c>
      <c r="G72" s="192">
        <v>48.264000000000003</v>
      </c>
      <c r="H72" s="192">
        <v>50.514000000000003</v>
      </c>
      <c r="I72" s="192">
        <v>52.825000000000003</v>
      </c>
      <c r="J72" s="192">
        <v>54.954999999999998</v>
      </c>
      <c r="K72" s="194">
        <v>57.112000000000002</v>
      </c>
      <c r="L72" s="185" t="s">
        <v>1315</v>
      </c>
    </row>
    <row r="73" spans="1:12" ht="15" customHeight="1" x14ac:dyDescent="0.25">
      <c r="A73" s="27" t="s">
        <v>138</v>
      </c>
      <c r="B73" s="40"/>
      <c r="C73" s="40"/>
      <c r="D73" s="40"/>
      <c r="E73" s="40"/>
      <c r="F73" s="169"/>
      <c r="G73" s="169"/>
      <c r="H73" s="169"/>
      <c r="I73" s="169"/>
      <c r="J73" s="169"/>
      <c r="K73" s="170"/>
      <c r="L73" s="186"/>
    </row>
    <row r="74" spans="1:12" ht="15" customHeight="1" x14ac:dyDescent="0.25">
      <c r="A74" s="27" t="s">
        <v>139</v>
      </c>
      <c r="B74" s="40"/>
      <c r="C74" s="40"/>
      <c r="D74" s="40"/>
      <c r="E74" s="40"/>
      <c r="F74" s="169"/>
      <c r="G74" s="169"/>
      <c r="H74" s="169"/>
      <c r="I74" s="169"/>
      <c r="J74" s="169"/>
      <c r="K74" s="170"/>
      <c r="L74" s="186"/>
    </row>
    <row r="75" spans="1:12" ht="15" customHeight="1" x14ac:dyDescent="0.25">
      <c r="A75" s="46" t="s">
        <v>140</v>
      </c>
      <c r="B75" s="40"/>
      <c r="C75" s="40"/>
      <c r="D75" s="40"/>
      <c r="E75" s="40"/>
      <c r="F75" s="169"/>
      <c r="G75" s="169"/>
      <c r="H75" s="169"/>
      <c r="I75" s="169"/>
      <c r="J75" s="169"/>
      <c r="K75" s="170"/>
      <c r="L75" s="187"/>
    </row>
    <row r="76" spans="1:12" ht="15" customHeight="1" x14ac:dyDescent="0.25">
      <c r="A76" s="29" t="s">
        <v>141</v>
      </c>
      <c r="B76" s="28">
        <f>+SUM(B77:B85)</f>
        <v>294.39999999999998</v>
      </c>
      <c r="C76" s="28">
        <f t="shared" ref="C76" si="17">+SUM(C77:C85)</f>
        <v>322.39999999999998</v>
      </c>
      <c r="D76" s="36">
        <f>+SUM(D77:D85)</f>
        <v>304.3</v>
      </c>
      <c r="E76" s="28">
        <f t="shared" ref="E76:J76" si="18">+SUM(E77:E85)</f>
        <v>310.66800000000001</v>
      </c>
      <c r="F76" s="28">
        <f t="shared" si="18"/>
        <v>325.13</v>
      </c>
      <c r="G76" s="28">
        <f t="shared" si="18"/>
        <v>343.66800000000001</v>
      </c>
      <c r="H76" s="28">
        <f t="shared" si="18"/>
        <v>360.911</v>
      </c>
      <c r="I76" s="28">
        <f t="shared" si="18"/>
        <v>379.29700000000003</v>
      </c>
      <c r="J76" s="28">
        <f t="shared" si="18"/>
        <v>395.57900000000001</v>
      </c>
      <c r="K76" s="28">
        <f>+SUM(K77:K85)</f>
        <v>413.029</v>
      </c>
      <c r="L76" s="49"/>
    </row>
    <row r="77" spans="1:12" ht="15" customHeight="1" x14ac:dyDescent="0.25">
      <c r="A77" s="27" t="s">
        <v>142</v>
      </c>
      <c r="B77" s="40"/>
      <c r="C77" s="40"/>
      <c r="D77" s="40"/>
      <c r="E77" s="40"/>
      <c r="F77" s="169"/>
      <c r="G77" s="169"/>
      <c r="H77" s="169"/>
      <c r="I77" s="169"/>
      <c r="J77" s="170"/>
      <c r="K77" s="191"/>
      <c r="L77" s="184"/>
    </row>
    <row r="78" spans="1:12" ht="15" customHeight="1" x14ac:dyDescent="0.25">
      <c r="A78" s="27" t="s">
        <v>143</v>
      </c>
      <c r="B78" s="40"/>
      <c r="C78" s="40"/>
      <c r="D78" s="40"/>
      <c r="E78" s="40"/>
      <c r="F78" s="169"/>
      <c r="G78" s="169"/>
      <c r="H78" s="169"/>
      <c r="I78" s="169"/>
      <c r="J78" s="170"/>
      <c r="K78" s="170"/>
      <c r="L78" s="185"/>
    </row>
    <row r="79" spans="1:12" ht="15" customHeight="1" x14ac:dyDescent="0.25">
      <c r="A79" s="27" t="s">
        <v>144</v>
      </c>
      <c r="B79" s="40"/>
      <c r="C79" s="40"/>
      <c r="D79" s="40"/>
      <c r="E79" s="40"/>
      <c r="F79" s="169"/>
      <c r="G79" s="169"/>
      <c r="H79" s="169"/>
      <c r="I79" s="169"/>
      <c r="J79" s="170"/>
      <c r="K79" s="170"/>
      <c r="L79" s="185"/>
    </row>
    <row r="80" spans="1:12" ht="15" customHeight="1" x14ac:dyDescent="0.25">
      <c r="A80" s="27" t="s">
        <v>145</v>
      </c>
      <c r="B80" s="40"/>
      <c r="C80" s="40"/>
      <c r="D80" s="40"/>
      <c r="E80" s="40"/>
      <c r="F80" s="169"/>
      <c r="G80" s="169"/>
      <c r="H80" s="169"/>
      <c r="I80" s="169"/>
      <c r="J80" s="170"/>
      <c r="K80" s="170"/>
      <c r="L80" s="186"/>
    </row>
    <row r="81" spans="1:12" ht="15" customHeight="1" x14ac:dyDescent="0.25">
      <c r="A81" s="27" t="s">
        <v>146</v>
      </c>
      <c r="B81" s="40">
        <v>213.3</v>
      </c>
      <c r="C81" s="40">
        <v>201.4</v>
      </c>
      <c r="D81" s="40">
        <v>202.9</v>
      </c>
      <c r="E81" s="192">
        <v>208.30500000000001</v>
      </c>
      <c r="F81" s="192">
        <v>218.00200000000001</v>
      </c>
      <c r="G81" s="192">
        <v>230.54</v>
      </c>
      <c r="H81" s="192">
        <v>242.03700000000001</v>
      </c>
      <c r="I81" s="192">
        <v>254.43</v>
      </c>
      <c r="J81" s="192">
        <v>265.56900000000002</v>
      </c>
      <c r="K81" s="194">
        <v>277.49200000000002</v>
      </c>
      <c r="L81" s="186" t="s">
        <v>480</v>
      </c>
    </row>
    <row r="82" spans="1:12" ht="15" customHeight="1" x14ac:dyDescent="0.25">
      <c r="A82" s="27" t="s">
        <v>147</v>
      </c>
      <c r="B82" s="40">
        <v>10.199999999999999</v>
      </c>
      <c r="C82" s="40">
        <v>10.9</v>
      </c>
      <c r="D82" s="40">
        <v>12.3</v>
      </c>
      <c r="E82" s="192">
        <v>11.263999999999999</v>
      </c>
      <c r="F82" s="192">
        <v>11.788</v>
      </c>
      <c r="G82" s="192">
        <v>12.492000000000001</v>
      </c>
      <c r="H82" s="192">
        <v>13.145</v>
      </c>
      <c r="I82" s="192">
        <v>13.82</v>
      </c>
      <c r="J82" s="192">
        <v>14.455</v>
      </c>
      <c r="K82" s="194">
        <v>15.103999999999999</v>
      </c>
      <c r="L82" s="186" t="s">
        <v>897</v>
      </c>
    </row>
    <row r="83" spans="1:12" ht="15" customHeight="1" x14ac:dyDescent="0.25">
      <c r="A83" s="27" t="s">
        <v>148</v>
      </c>
      <c r="B83" s="40"/>
      <c r="C83" s="40"/>
      <c r="D83" s="40"/>
      <c r="E83" s="192"/>
      <c r="F83" s="192"/>
      <c r="G83" s="192"/>
      <c r="H83" s="192"/>
      <c r="I83" s="192"/>
      <c r="J83" s="192"/>
      <c r="K83" s="194"/>
      <c r="L83" s="186"/>
    </row>
    <row r="84" spans="1:12" ht="15" customHeight="1" x14ac:dyDescent="0.25">
      <c r="A84" s="27" t="s">
        <v>149</v>
      </c>
      <c r="B84" s="40"/>
      <c r="C84" s="40"/>
      <c r="D84" s="40"/>
      <c r="E84" s="192"/>
      <c r="F84" s="192"/>
      <c r="G84" s="192"/>
      <c r="H84" s="192"/>
      <c r="I84" s="192"/>
      <c r="J84" s="192"/>
      <c r="K84" s="194"/>
      <c r="L84" s="186"/>
    </row>
    <row r="85" spans="1:12" ht="15" customHeight="1" x14ac:dyDescent="0.25">
      <c r="A85" s="48" t="s">
        <v>150</v>
      </c>
      <c r="B85" s="40">
        <v>70.900000000000006</v>
      </c>
      <c r="C85" s="40">
        <v>110.1</v>
      </c>
      <c r="D85" s="40">
        <v>89.1</v>
      </c>
      <c r="E85" s="192">
        <v>91.099000000000004</v>
      </c>
      <c r="F85" s="192">
        <v>95.34</v>
      </c>
      <c r="G85" s="192">
        <v>100.636</v>
      </c>
      <c r="H85" s="192">
        <v>105.729</v>
      </c>
      <c r="I85" s="192">
        <v>111.047</v>
      </c>
      <c r="J85" s="192">
        <v>115.55500000000001</v>
      </c>
      <c r="K85" s="194">
        <v>120.43300000000001</v>
      </c>
      <c r="L85" s="187" t="s">
        <v>857</v>
      </c>
    </row>
    <row r="86" spans="1:12" ht="15.75" x14ac:dyDescent="0.25">
      <c r="A86" s="26" t="s">
        <v>151</v>
      </c>
      <c r="B86" s="23" t="s">
        <v>152</v>
      </c>
      <c r="C86" s="24"/>
      <c r="D86" s="24"/>
      <c r="E86" s="24"/>
      <c r="F86" s="24"/>
      <c r="G86" s="24"/>
      <c r="H86" s="24"/>
      <c r="I86" s="24"/>
      <c r="J86" s="24"/>
      <c r="K86" s="24"/>
      <c r="L86" s="24"/>
    </row>
  </sheetData>
  <customSheetViews>
    <customSheetView guid="{DF4DF86E-F87E-4853-B44F-4F4D647D71FF}" showGridLines="0">
      <selection activeCell="A2" sqref="A2:L2"/>
      <pageMargins left="0.7" right="0.7" top="0.75" bottom="0.75" header="0.3" footer="0.3"/>
      <pageSetup paperSize="9" orientation="portrait" verticalDpi="0" r:id="rId1"/>
    </customSheetView>
    <customSheetView guid="{587CB59E-8194-466A-825B-36D9E2C9E12C}" showGridLines="0">
      <selection activeCell="A2" sqref="A2:L2"/>
      <pageMargins left="0.7" right="0.7" top="0.75" bottom="0.75" header="0.3" footer="0.3"/>
      <pageSetup paperSize="9" orientation="portrait" verticalDpi="0" r:id="rId2"/>
    </customSheetView>
    <customSheetView guid="{BA2EDF17-FDDF-46B2-A4BE-72FB311EBCAF}" showGridLines="0">
      <selection activeCell="A2" sqref="A2:L2"/>
      <pageMargins left="0.7" right="0.7" top="0.75" bottom="0.75" header="0.3" footer="0.3"/>
      <pageSetup paperSize="9" orientation="portrait" verticalDpi="0" r:id="rId3"/>
    </customSheetView>
    <customSheetView guid="{317D3D83-AACA-40F7-8006-3175597A202A}" showGridLines="0">
      <selection activeCell="D21" sqref="D21"/>
      <pageMargins left="0.7" right="0.7" top="0.75" bottom="0.75" header="0.3" footer="0.3"/>
      <pageSetup paperSize="9" orientation="portrait" verticalDpi="0" r:id="rId4"/>
    </customSheetView>
  </customSheetViews>
  <mergeCells count="3">
    <mergeCell ref="A1:L1"/>
    <mergeCell ref="A2:L2"/>
    <mergeCell ref="L3:L7"/>
  </mergeCells>
  <dataValidations count="1">
    <dataValidation type="decimal" allowBlank="1" showInputMessage="1" showErrorMessage="1" sqref="F11:K11">
      <formula1>0</formula1>
      <formula2>100000</formula2>
    </dataValidation>
  </dataValidations>
  <hyperlinks>
    <hyperlink ref="B86" r:id="rId5"/>
  </hyperlinks>
  <pageMargins left="0.7" right="0.7" top="0.75" bottom="0.75" header="0.3" footer="0.3"/>
  <pageSetup paperSize="9"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N18"/>
  <sheetViews>
    <sheetView showGridLines="0" zoomScale="115" zoomScaleNormal="115" workbookViewId="0">
      <selection activeCell="B16" sqref="B16"/>
    </sheetView>
  </sheetViews>
  <sheetFormatPr defaultColWidth="8.85546875" defaultRowHeight="15" x14ac:dyDescent="0.25"/>
  <cols>
    <col min="1" max="1" width="92.85546875" style="17" customWidth="1"/>
    <col min="2" max="4" width="8.85546875" style="17" customWidth="1"/>
    <col min="5" max="5" width="18.85546875" style="18" customWidth="1"/>
    <col min="6" max="12" width="8.85546875" style="17" customWidth="1"/>
    <col min="13" max="13" width="21.42578125" style="17" customWidth="1"/>
    <col min="14" max="14" width="95.140625" style="17" customWidth="1"/>
    <col min="15" max="16384" width="8.85546875" style="17"/>
  </cols>
  <sheetData>
    <row r="1" spans="1:14" customFormat="1" ht="33" customHeight="1" x14ac:dyDescent="0.25">
      <c r="A1" s="285" t="s">
        <v>436</v>
      </c>
      <c r="B1" s="262"/>
      <c r="C1" s="262"/>
      <c r="D1" s="262"/>
      <c r="E1" s="262"/>
      <c r="F1" s="262"/>
      <c r="G1" s="262"/>
      <c r="H1" s="278"/>
      <c r="I1" s="278"/>
      <c r="J1" s="278"/>
      <c r="K1" s="278"/>
      <c r="L1" s="278"/>
      <c r="M1" s="278"/>
    </row>
    <row r="2" spans="1:14" ht="33" customHeight="1" x14ac:dyDescent="0.25">
      <c r="A2" s="289" t="s">
        <v>439</v>
      </c>
      <c r="B2" s="289"/>
      <c r="C2" s="289"/>
      <c r="D2" s="289"/>
      <c r="E2" s="289"/>
      <c r="F2" s="289"/>
      <c r="G2" s="289"/>
      <c r="H2" s="289"/>
      <c r="I2" s="289"/>
      <c r="J2" s="289"/>
      <c r="K2" s="289"/>
      <c r="L2" s="289"/>
      <c r="M2" s="289"/>
      <c r="N2" s="19"/>
    </row>
    <row r="3" spans="1:14" ht="47.25" x14ac:dyDescent="0.25">
      <c r="A3" s="51"/>
      <c r="B3" s="20">
        <v>2017</v>
      </c>
      <c r="C3" s="20">
        <v>2018</v>
      </c>
      <c r="D3" s="20">
        <v>2019</v>
      </c>
      <c r="E3" s="21" t="s">
        <v>52</v>
      </c>
      <c r="F3" s="20">
        <v>2020</v>
      </c>
      <c r="G3" s="20">
        <v>2021</v>
      </c>
      <c r="H3" s="20">
        <v>2022</v>
      </c>
      <c r="I3" s="20">
        <v>2023</v>
      </c>
      <c r="J3" s="20">
        <v>2024</v>
      </c>
      <c r="K3" s="20">
        <v>2025</v>
      </c>
      <c r="L3" s="22">
        <v>2026</v>
      </c>
      <c r="M3" s="25" t="s">
        <v>165</v>
      </c>
      <c r="N3" s="19"/>
    </row>
    <row r="4" spans="1:14" ht="22.35" customHeight="1" x14ac:dyDescent="0.25">
      <c r="A4" s="52" t="s">
        <v>53</v>
      </c>
      <c r="B4" s="27">
        <f>+IF('T4a Investment baseline Input'!B7&gt;0,'T4a Investment baseline Input'!B7,0)</f>
        <v>1083.6000000000001</v>
      </c>
      <c r="C4" s="27">
        <f>+IF('T4a Investment baseline Input'!C7&gt;0,'T4a Investment baseline Input'!C7,0)</f>
        <v>1174.1000000000001</v>
      </c>
      <c r="D4" s="27">
        <f>+IF('T4a Investment baseline Input'!D7&gt;0,'T4a Investment baseline Input'!D7,0)</f>
        <v>1295.5999999999999</v>
      </c>
      <c r="E4" s="64">
        <f>AVERAGE(B4:D4)</f>
        <v>1184.4333333333334</v>
      </c>
      <c r="F4" s="27">
        <f>+IF('T4a Investment baseline Input'!E7&gt;0,'T4a Investment baseline Input'!E7,0)</f>
        <v>1198.76</v>
      </c>
      <c r="G4" s="27">
        <f>+IF('T4a Investment baseline Input'!F7&gt;0,'T4a Investment baseline Input'!F7,0)</f>
        <v>1216.1583000000001</v>
      </c>
      <c r="H4" s="27">
        <f>+IF('T4a Investment baseline Input'!G7&gt;0,'T4a Investment baseline Input'!G7,0)</f>
        <v>1263.0900999999999</v>
      </c>
      <c r="I4" s="27">
        <f>+IF('T4a Investment baseline Input'!H7&gt;0,'T4a Investment baseline Input'!H7,0)</f>
        <v>1329.0430000000001</v>
      </c>
      <c r="J4" s="27">
        <f>+IF('T4a Investment baseline Input'!I7&gt;0,'T4a Investment baseline Input'!I7,0)</f>
        <v>1340.51</v>
      </c>
      <c r="K4" s="27">
        <f>+IF('T4a Investment baseline Input'!J7&gt;0,'T4a Investment baseline Input'!J7,0)</f>
        <v>1342.6950000000002</v>
      </c>
      <c r="L4" s="27">
        <f>+IF('T4a Investment baseline Input'!K7&gt;0,'T4a Investment baseline Input'!K7,0)</f>
        <v>1347.1100000000001</v>
      </c>
      <c r="M4" s="53">
        <f>+AVERAGE(F4:L4)</f>
        <v>1291.052342857143</v>
      </c>
      <c r="N4" s="19"/>
    </row>
    <row r="5" spans="1:14" ht="22.35" customHeight="1" x14ac:dyDescent="0.25">
      <c r="A5" s="52" t="s">
        <v>54</v>
      </c>
      <c r="B5" s="27">
        <f>+IF('T4a Investment baseline Input'!B16&gt;0,'T4a Investment baseline Input'!B16,0)</f>
        <v>23.9</v>
      </c>
      <c r="C5" s="27">
        <f>+IF('T4a Investment baseline Input'!C16&gt;0,'T4a Investment baseline Input'!C16,0)</f>
        <v>28</v>
      </c>
      <c r="D5" s="27">
        <f>+IF('T4a Investment baseline Input'!D16&gt;0,'T4a Investment baseline Input'!D16,0)</f>
        <v>31.2</v>
      </c>
      <c r="E5" s="64">
        <f t="shared" ref="E5:E14" si="0">AVERAGE(B5:D5)</f>
        <v>27.7</v>
      </c>
      <c r="F5" s="27">
        <f>+IF('T4a Investment baseline Input'!E16&gt;0,'T4a Investment baseline Input'!E16,0)</f>
        <v>28.027999999999999</v>
      </c>
      <c r="G5" s="27">
        <f>+IF('T4a Investment baseline Input'!F16&gt;0,'T4a Investment baseline Input'!F16,0)</f>
        <v>29.071999999999999</v>
      </c>
      <c r="H5" s="27">
        <f>+IF('T4a Investment baseline Input'!G16&gt;0,'T4a Investment baseline Input'!G16,0)</f>
        <v>30.806999999999999</v>
      </c>
      <c r="I5" s="27">
        <f>+IF('T4a Investment baseline Input'!H16&gt;0,'T4a Investment baseline Input'!H16,0)</f>
        <v>32.415999999999997</v>
      </c>
      <c r="J5" s="27">
        <f>+IF('T4a Investment baseline Input'!I16&gt;0,'T4a Investment baseline Input'!I16,0)</f>
        <v>34.081000000000003</v>
      </c>
      <c r="K5" s="27">
        <f>+IF('T4a Investment baseline Input'!J16&gt;0,'T4a Investment baseline Input'!J16,0)</f>
        <v>35.646999999999998</v>
      </c>
      <c r="L5" s="27">
        <f>+IF('T4a Investment baseline Input'!K16&gt;0,'T4a Investment baseline Input'!K16,0)</f>
        <v>37.247</v>
      </c>
      <c r="M5" s="53">
        <f t="shared" ref="M5:M13" si="1">+AVERAGE(F5:L5)</f>
        <v>32.471142857142858</v>
      </c>
      <c r="N5" s="19"/>
    </row>
    <row r="6" spans="1:14" ht="22.35" customHeight="1" x14ac:dyDescent="0.25">
      <c r="A6" s="52" t="s">
        <v>55</v>
      </c>
      <c r="B6" s="27">
        <f>+IF('T4a Investment baseline Input'!B22&gt;0,'T4a Investment baseline Input'!B22,0)</f>
        <v>536.59999999999991</v>
      </c>
      <c r="C6" s="27">
        <f>+IF('T4a Investment baseline Input'!C22&gt;0,'T4a Investment baseline Input'!C22,0)</f>
        <v>551.79999999999995</v>
      </c>
      <c r="D6" s="27">
        <f>+IF('T4a Investment baseline Input'!D22&gt;0,'T4a Investment baseline Input'!D22,0)</f>
        <v>612.79999999999995</v>
      </c>
      <c r="E6" s="64">
        <f t="shared" si="0"/>
        <v>567.06666666666661</v>
      </c>
      <c r="F6" s="27">
        <f>+IF('T4a Investment baseline Input'!E22&gt;0,'T4a Investment baseline Input'!E22,0)</f>
        <v>573.75199999999995</v>
      </c>
      <c r="G6" s="27">
        <f>+IF('T4a Investment baseline Input'!F22&gt;0,'T4a Investment baseline Input'!F22,0)</f>
        <v>581.43000000000006</v>
      </c>
      <c r="H6" s="27">
        <f>+IF('T4a Investment baseline Input'!G22&gt;0,'T4a Investment baseline Input'!G22,0)</f>
        <v>616.14100000000008</v>
      </c>
      <c r="I6" s="27">
        <f>+IF('T4a Investment baseline Input'!H22&gt;0,'T4a Investment baseline Input'!H22,0)</f>
        <v>637.50800000000004</v>
      </c>
      <c r="J6" s="27">
        <f>+IF('T4a Investment baseline Input'!I22&gt;0,'T4a Investment baseline Input'!I22,0)</f>
        <v>664.57500000000005</v>
      </c>
      <c r="K6" s="27">
        <f>+IF('T4a Investment baseline Input'!J22&gt;0,'T4a Investment baseline Input'!J22,0)</f>
        <v>683.23</v>
      </c>
      <c r="L6" s="27">
        <f>+IF('T4a Investment baseline Input'!K22&gt;0,'T4a Investment baseline Input'!K22,0)</f>
        <v>694.66200000000003</v>
      </c>
      <c r="M6" s="53">
        <f t="shared" si="1"/>
        <v>635.89971428571425</v>
      </c>
      <c r="N6" s="19"/>
    </row>
    <row r="7" spans="1:14" ht="22.35" customHeight="1" x14ac:dyDescent="0.25">
      <c r="A7" s="52" t="s">
        <v>56</v>
      </c>
      <c r="B7" s="27">
        <f>+IF('T4a Investment baseline Input'!B29&gt;0,'T4a Investment baseline Input'!B29,0)</f>
        <v>1849.6</v>
      </c>
      <c r="C7" s="27">
        <f>+IF('T4a Investment baseline Input'!C29&gt;0,'T4a Investment baseline Input'!C29,0)</f>
        <v>2153.4</v>
      </c>
      <c r="D7" s="27">
        <f>+IF('T4a Investment baseline Input'!D29&gt;0,'T4a Investment baseline Input'!D29,0)</f>
        <v>2201.2000000000003</v>
      </c>
      <c r="E7" s="64">
        <f t="shared" si="0"/>
        <v>2068.0666666666671</v>
      </c>
      <c r="F7" s="27">
        <f>+IF('T4a Investment baseline Input'!E29&gt;0,'T4a Investment baseline Input'!E29,0)</f>
        <v>2092.5886546399997</v>
      </c>
      <c r="G7" s="27">
        <f>+IF('T4a Investment baseline Input'!F29&gt;0,'T4a Investment baseline Input'!F29,0)</f>
        <v>2190.8616805000001</v>
      </c>
      <c r="H7" s="27">
        <f>+IF('T4a Investment baseline Input'!G29&gt;0,'T4a Investment baseline Input'!G29,0)</f>
        <v>2332.6063799999997</v>
      </c>
      <c r="I7" s="27">
        <f>+IF('T4a Investment baseline Input'!H29&gt;0,'T4a Investment baseline Input'!H29,0)</f>
        <v>2467.5954000000002</v>
      </c>
      <c r="J7" s="27">
        <f>+IF('T4a Investment baseline Input'!I29&gt;0,'T4a Investment baseline Input'!I29,0)</f>
        <v>2638.98785</v>
      </c>
      <c r="K7" s="27">
        <f>+IF('T4a Investment baseline Input'!J29&gt;0,'T4a Investment baseline Input'!J29,0)</f>
        <v>2759.9398500000002</v>
      </c>
      <c r="L7" s="27">
        <f>+IF('T4a Investment baseline Input'!K29&gt;0,'T4a Investment baseline Input'!K29,0)</f>
        <v>2889.2716</v>
      </c>
      <c r="M7" s="53">
        <f t="shared" si="1"/>
        <v>2481.6930593057145</v>
      </c>
      <c r="N7" s="19"/>
    </row>
    <row r="8" spans="1:14" ht="22.35" customHeight="1" x14ac:dyDescent="0.25">
      <c r="A8" s="52" t="s">
        <v>57</v>
      </c>
      <c r="B8" s="27">
        <f>+IF('T4a Investment baseline Input'!B39&gt;0,'T4a Investment baseline Input'!B39,0)</f>
        <v>130.4</v>
      </c>
      <c r="C8" s="27">
        <f>+IF('T4a Investment baseline Input'!C39&gt;0,'T4a Investment baseline Input'!C39,0)</f>
        <v>157.39999999999998</v>
      </c>
      <c r="D8" s="27">
        <f>+IF('T4a Investment baseline Input'!D39&gt;0,'T4a Investment baseline Input'!D39,0)</f>
        <v>166.5</v>
      </c>
      <c r="E8" s="64">
        <f t="shared" si="0"/>
        <v>151.43333333333331</v>
      </c>
      <c r="F8" s="27">
        <f>+IF('T4a Investment baseline Input'!E39&gt;0,'T4a Investment baseline Input'!E39,0)</f>
        <v>153.23400000000001</v>
      </c>
      <c r="G8" s="27">
        <f>+IF('T4a Investment baseline Input'!F39&gt;0,'T4a Investment baseline Input'!F39,0)</f>
        <v>158.971</v>
      </c>
      <c r="H8" s="27">
        <f>+IF('T4a Investment baseline Input'!G39&gt;0,'T4a Investment baseline Input'!G39,0)</f>
        <v>163.19</v>
      </c>
      <c r="I8" s="27">
        <f>+IF('T4a Investment baseline Input'!H39&gt;0,'T4a Investment baseline Input'!H39,0)</f>
        <v>168.90199999999999</v>
      </c>
      <c r="J8" s="27">
        <f>+IF('T4a Investment baseline Input'!I39&gt;0,'T4a Investment baseline Input'!I39,0)</f>
        <v>174.51099999999997</v>
      </c>
      <c r="K8" s="27">
        <f>+IF('T4a Investment baseline Input'!J39&gt;0,'T4a Investment baseline Input'!J39,0)</f>
        <v>181.85770000000002</v>
      </c>
      <c r="L8" s="27">
        <f>+IF('T4a Investment baseline Input'!K39&gt;0,'T4a Investment baseline Input'!K39,0)</f>
        <v>184.12620000000001</v>
      </c>
      <c r="M8" s="53">
        <f t="shared" si="1"/>
        <v>169.25598571428571</v>
      </c>
      <c r="N8" s="19"/>
    </row>
    <row r="9" spans="1:14" ht="22.35" customHeight="1" x14ac:dyDescent="0.25">
      <c r="A9" s="52" t="s">
        <v>58</v>
      </c>
      <c r="B9" s="27">
        <f>+IF('T4a Investment baseline Input'!B46&gt;0,'T4a Investment baseline Input'!B46,0)</f>
        <v>119</v>
      </c>
      <c r="C9" s="27">
        <f>+IF('T4a Investment baseline Input'!C46&gt;0,'T4a Investment baseline Input'!C46,0)</f>
        <v>112.89999999999999</v>
      </c>
      <c r="D9" s="27">
        <f>+IF('T4a Investment baseline Input'!D46&gt;0,'T4a Investment baseline Input'!D46,0)</f>
        <v>98.100000000000009</v>
      </c>
      <c r="E9" s="64">
        <f t="shared" si="0"/>
        <v>110</v>
      </c>
      <c r="F9" s="27">
        <f>+IF('T4a Investment baseline Input'!E46&gt;0,'T4a Investment baseline Input'!E46,0)</f>
        <v>111.30199999999999</v>
      </c>
      <c r="G9" s="27">
        <f>+IF('T4a Investment baseline Input'!F46&gt;0,'T4a Investment baseline Input'!F46,0)</f>
        <v>113.887</v>
      </c>
      <c r="H9" s="27">
        <f>+IF('T4a Investment baseline Input'!G46&gt;0,'T4a Investment baseline Input'!G46,0)</f>
        <v>118.119</v>
      </c>
      <c r="I9" s="27">
        <f>+IF('T4a Investment baseline Input'!H46&gt;0,'T4a Investment baseline Input'!H46,0)</f>
        <v>121.586</v>
      </c>
      <c r="J9" s="27">
        <f>+IF('T4a Investment baseline Input'!I46&gt;0,'T4a Investment baseline Input'!I46,0)</f>
        <v>124.9913</v>
      </c>
      <c r="K9" s="27">
        <f>+IF('T4a Investment baseline Input'!J46&gt;0,'T4a Investment baseline Input'!J46,0)</f>
        <v>127.764</v>
      </c>
      <c r="L9" s="27">
        <f>+IF('T4a Investment baseline Input'!K46&gt;0,'T4a Investment baseline Input'!K46,0)</f>
        <v>130.39599999999999</v>
      </c>
      <c r="M9" s="53">
        <f t="shared" si="1"/>
        <v>121.14932857142857</v>
      </c>
      <c r="N9" s="19"/>
    </row>
    <row r="10" spans="1:14" ht="22.35" customHeight="1" x14ac:dyDescent="0.25">
      <c r="A10" s="52" t="s">
        <v>59</v>
      </c>
      <c r="B10" s="27">
        <f>+IF('T4a Investment baseline Input'!B53&gt;0,'T4a Investment baseline Input'!B53,0)</f>
        <v>2371.3999999999996</v>
      </c>
      <c r="C10" s="27">
        <f>+IF('T4a Investment baseline Input'!C53&gt;0,'T4a Investment baseline Input'!C53,0)</f>
        <v>2534.8999999999996</v>
      </c>
      <c r="D10" s="27">
        <f>+IF('T4a Investment baseline Input'!D53&gt;0,'T4a Investment baseline Input'!D53,0)</f>
        <v>2733.3</v>
      </c>
      <c r="E10" s="64">
        <f t="shared" si="0"/>
        <v>2546.5333333333333</v>
      </c>
      <c r="F10" s="27">
        <f>+IF('T4a Investment baseline Input'!E53&gt;0,'T4a Investment baseline Input'!E53,0)</f>
        <v>2576.7259999999997</v>
      </c>
      <c r="G10" s="27">
        <f>+IF('T4a Investment baseline Input'!F53&gt;0,'T4a Investment baseline Input'!F53,0)</f>
        <v>2696.4305999999997</v>
      </c>
      <c r="H10" s="27">
        <f>+IF('T4a Investment baseline Input'!G53&gt;0,'T4a Investment baseline Input'!G53,0)</f>
        <v>2855.8666000000003</v>
      </c>
      <c r="I10" s="27">
        <f>+IF('T4a Investment baseline Input'!H53&gt;0,'T4a Investment baseline Input'!H53,0)</f>
        <v>3002.2629999999999</v>
      </c>
      <c r="J10" s="27">
        <f>+IF('T4a Investment baseline Input'!I53&gt;0,'T4a Investment baseline Input'!I53,0)</f>
        <v>3151.5389999999998</v>
      </c>
      <c r="K10" s="27">
        <f>+IF('T4a Investment baseline Input'!J53&gt;0,'T4a Investment baseline Input'!J53,0)</f>
        <v>3295.7579999999998</v>
      </c>
      <c r="L10" s="27">
        <f>+IF('T4a Investment baseline Input'!K53&gt;0,'T4a Investment baseline Input'!K53,0)</f>
        <v>3434.1129999999994</v>
      </c>
      <c r="M10" s="53">
        <f t="shared" si="1"/>
        <v>3001.8137428571426</v>
      </c>
      <c r="N10" s="19"/>
    </row>
    <row r="11" spans="1:14" ht="22.35" customHeight="1" x14ac:dyDescent="0.25">
      <c r="A11" s="52" t="s">
        <v>60</v>
      </c>
      <c r="B11" s="27">
        <f>+IF('T4a Investment baseline Input'!B60&gt;0,'T4a Investment baseline Input'!B60,0)</f>
        <v>277.8</v>
      </c>
      <c r="C11" s="27">
        <f>+IF('T4a Investment baseline Input'!C60&gt;0,'T4a Investment baseline Input'!C60,0)</f>
        <v>297.2</v>
      </c>
      <c r="D11" s="27">
        <f>+IF('T4a Investment baseline Input'!D60&gt;0,'T4a Investment baseline Input'!D60,0)</f>
        <v>308.2</v>
      </c>
      <c r="E11" s="64">
        <f t="shared" si="0"/>
        <v>294.40000000000003</v>
      </c>
      <c r="F11" s="27">
        <f>+IF('T4a Investment baseline Input'!E60&gt;0,'T4a Investment baseline Input'!E60,0)</f>
        <v>297.89</v>
      </c>
      <c r="G11" s="27">
        <f>+IF('T4a Investment baseline Input'!F60&gt;0,'T4a Investment baseline Input'!F60,0)</f>
        <v>311.75799999999998</v>
      </c>
      <c r="H11" s="27">
        <f>+IF('T4a Investment baseline Input'!G60&gt;0,'T4a Investment baseline Input'!G60,0)</f>
        <v>328.60899999999998</v>
      </c>
      <c r="I11" s="27">
        <f>+IF('T4a Investment baseline Input'!H60&gt;0,'T4a Investment baseline Input'!H60,0)</f>
        <v>341.98500000000001</v>
      </c>
      <c r="J11" s="27">
        <f>+IF('T4a Investment baseline Input'!I60&gt;0,'T4a Investment baseline Input'!I60,0)</f>
        <v>364.55099999999999</v>
      </c>
      <c r="K11" s="27">
        <f>+IF('T4a Investment baseline Input'!J60&gt;0,'T4a Investment baseline Input'!J60,0)</f>
        <v>380.23200000000003</v>
      </c>
      <c r="L11" s="27">
        <f>+IF('T4a Investment baseline Input'!K60&gt;0,'T4a Investment baseline Input'!K60,0)</f>
        <v>397.30399999999997</v>
      </c>
      <c r="M11" s="53">
        <f t="shared" si="1"/>
        <v>346.04699999999997</v>
      </c>
      <c r="N11" s="19"/>
    </row>
    <row r="12" spans="1:14" ht="22.35" customHeight="1" x14ac:dyDescent="0.25">
      <c r="A12" s="52" t="s">
        <v>61</v>
      </c>
      <c r="B12" s="27">
        <f>+IF('T4a Investment baseline Input'!B67&gt;0,'T4a Investment baseline Input'!B67,0)</f>
        <v>2175.1999999999998</v>
      </c>
      <c r="C12" s="27">
        <f>+IF('T4a Investment baseline Input'!C67&gt;0,'T4a Investment baseline Input'!C67,0)</f>
        <v>2310.1999999999998</v>
      </c>
      <c r="D12" s="27">
        <f>+IF('T4a Investment baseline Input'!D67&gt;0,'T4a Investment baseline Input'!D67,0)</f>
        <v>2472.9</v>
      </c>
      <c r="E12" s="64">
        <f t="shared" si="0"/>
        <v>2319.4333333333329</v>
      </c>
      <c r="F12" s="27">
        <f>+IF('T4a Investment baseline Input'!E67&gt;0,'T4a Investment baseline Input'!E67,0)</f>
        <v>2346.9299999999998</v>
      </c>
      <c r="G12" s="27">
        <f>+IF('T4a Investment baseline Input'!F67&gt;0,'T4a Investment baseline Input'!F67,0)</f>
        <v>2456.1880000000001</v>
      </c>
      <c r="H12" s="27">
        <f>+IF('T4a Investment baseline Input'!G67&gt;0,'T4a Investment baseline Input'!G67,0)</f>
        <v>2601.1419999999998</v>
      </c>
      <c r="I12" s="27">
        <f>+IF('T4a Investment baseline Input'!H67&gt;0,'T4a Investment baseline Input'!H67,0)</f>
        <v>2735.7187000000004</v>
      </c>
      <c r="J12" s="27">
        <f>+IF('T4a Investment baseline Input'!I67&gt;0,'T4a Investment baseline Input'!I67,0)</f>
        <v>2871.1469999999999</v>
      </c>
      <c r="K12" s="27">
        <f>+IF('T4a Investment baseline Input'!J67&gt;0,'T4a Investment baseline Input'!J67,0)</f>
        <v>2990.3009999999999</v>
      </c>
      <c r="L12" s="27">
        <f>+IF('T4a Investment baseline Input'!K67&gt;0,'T4a Investment baseline Input'!K67,0)</f>
        <v>3120.08</v>
      </c>
      <c r="M12" s="53">
        <f t="shared" si="1"/>
        <v>2731.6438142857141</v>
      </c>
      <c r="N12" s="19"/>
    </row>
    <row r="13" spans="1:14" ht="22.35" customHeight="1" x14ac:dyDescent="0.25">
      <c r="A13" s="54" t="s">
        <v>62</v>
      </c>
      <c r="B13" s="55">
        <f>+IF('T4a Investment baseline Input'!B76&gt;0,'T4a Investment baseline Input'!B76,0)</f>
        <v>294.39999999999998</v>
      </c>
      <c r="C13" s="55">
        <f>+IF('T4a Investment baseline Input'!C76&gt;0,'T4a Investment baseline Input'!C76,0)</f>
        <v>322.39999999999998</v>
      </c>
      <c r="D13" s="55">
        <f>+IF('T4a Investment baseline Input'!D76&gt;0,'T4a Investment baseline Input'!D76,0)</f>
        <v>304.3</v>
      </c>
      <c r="E13" s="65">
        <f t="shared" si="0"/>
        <v>307.0333333333333</v>
      </c>
      <c r="F13" s="55">
        <f>+IF('T4a Investment baseline Input'!E76&gt;0,'T4a Investment baseline Input'!E76,0)</f>
        <v>310.66800000000001</v>
      </c>
      <c r="G13" s="55">
        <f>+IF('T4a Investment baseline Input'!F76&gt;0,'T4a Investment baseline Input'!F76,0)</f>
        <v>325.13</v>
      </c>
      <c r="H13" s="55">
        <f>+IF('T4a Investment baseline Input'!G76&gt;0,'T4a Investment baseline Input'!G76,0)</f>
        <v>343.66800000000001</v>
      </c>
      <c r="I13" s="55">
        <f>+IF('T4a Investment baseline Input'!H76&gt;0,'T4a Investment baseline Input'!H76,0)</f>
        <v>360.911</v>
      </c>
      <c r="J13" s="55">
        <f>+IF('T4a Investment baseline Input'!I76&gt;0,'T4a Investment baseline Input'!I76,0)</f>
        <v>379.29700000000003</v>
      </c>
      <c r="K13" s="55">
        <f>+IF('T4a Investment baseline Input'!J76&gt;0,'T4a Investment baseline Input'!J76,0)</f>
        <v>395.57900000000001</v>
      </c>
      <c r="L13" s="55">
        <f>+IF('T4a Investment baseline Input'!K76&gt;0,'T4a Investment baseline Input'!K76,0)</f>
        <v>413.029</v>
      </c>
      <c r="M13" s="53">
        <f t="shared" si="1"/>
        <v>361.18314285714285</v>
      </c>
      <c r="N13" s="19"/>
    </row>
    <row r="14" spans="1:14" ht="22.35" customHeight="1" x14ac:dyDescent="0.25">
      <c r="A14" s="52" t="s">
        <v>63</v>
      </c>
      <c r="B14" s="57">
        <f>SUM(B4:B13)</f>
        <v>8861.9</v>
      </c>
      <c r="C14" s="57">
        <f t="shared" ref="C14:D14" si="2">SUM(C4:C13)</f>
        <v>9642.2999999999993</v>
      </c>
      <c r="D14" s="57">
        <f t="shared" si="2"/>
        <v>10224.1</v>
      </c>
      <c r="E14" s="64">
        <f t="shared" si="0"/>
        <v>9576.0999999999985</v>
      </c>
      <c r="F14" s="57">
        <f>SUM(F4:F13)</f>
        <v>9689.8786546399988</v>
      </c>
      <c r="G14" s="57">
        <f t="shared" ref="G14:L14" si="3">SUM(G4:G13)</f>
        <v>10079.886580499999</v>
      </c>
      <c r="H14" s="57">
        <f t="shared" si="3"/>
        <v>10653.239079999999</v>
      </c>
      <c r="I14" s="57">
        <f t="shared" si="3"/>
        <v>11197.928100000001</v>
      </c>
      <c r="J14" s="57">
        <f t="shared" si="3"/>
        <v>11744.19015</v>
      </c>
      <c r="K14" s="57">
        <f t="shared" si="3"/>
        <v>12193.003549999999</v>
      </c>
      <c r="L14" s="55">
        <f t="shared" si="3"/>
        <v>12647.3388</v>
      </c>
      <c r="M14" s="58">
        <f t="shared" ref="M14:M17" si="4">+AVERAGE(G14:L14)</f>
        <v>11419.264376749999</v>
      </c>
      <c r="N14" s="19"/>
    </row>
    <row r="15" spans="1:14" ht="22.35" customHeight="1" x14ac:dyDescent="0.25">
      <c r="A15" s="44" t="s">
        <v>64</v>
      </c>
      <c r="B15" s="32"/>
      <c r="C15" s="32"/>
      <c r="D15" s="32"/>
      <c r="E15" s="59"/>
      <c r="F15" s="28">
        <f>+IF('T4a Investment baseline Input'!E5&gt;0,'T4a Investment baseline Input'!E5,0)</f>
        <v>0</v>
      </c>
      <c r="G15" s="28">
        <f>+IF('T4a Investment baseline Input'!F5&gt;0,'T4a Investment baseline Input'!F5,0)</f>
        <v>115.11030700000001</v>
      </c>
      <c r="H15" s="28">
        <f>+IF('T4a Investment baseline Input'!G5&gt;0,'T4a Investment baseline Input'!G5,0)</f>
        <v>333.47</v>
      </c>
      <c r="I15" s="28">
        <f>+IF('T4a Investment baseline Input'!H5&gt;0,'T4a Investment baseline Input'!H5,0)</f>
        <v>450.74</v>
      </c>
      <c r="J15" s="28">
        <f>+IF('T4a Investment baseline Input'!I5&gt;0,'T4a Investment baseline Input'!I5,0)</f>
        <v>582.72</v>
      </c>
      <c r="K15" s="28">
        <f>+IF('T4a Investment baseline Input'!J5&gt;0,'T4a Investment baseline Input'!J5,0)</f>
        <v>664.78</v>
      </c>
      <c r="L15" s="28">
        <f>+IF('T4a Investment baseline Input'!K5&gt;0,'T4a Investment baseline Input'!K5,0)</f>
        <v>337.88</v>
      </c>
      <c r="M15" s="58">
        <f t="shared" si="4"/>
        <v>414.11671783333333</v>
      </c>
      <c r="N15" s="19"/>
    </row>
    <row r="16" spans="1:14" ht="22.35" customHeight="1" x14ac:dyDescent="0.25">
      <c r="A16" s="63" t="s">
        <v>65</v>
      </c>
      <c r="B16" s="60">
        <f t="shared" ref="B16:D16" si="5">B14-B15</f>
        <v>8861.9</v>
      </c>
      <c r="C16" s="60">
        <f t="shared" si="5"/>
        <v>9642.2999999999993</v>
      </c>
      <c r="D16" s="60">
        <f t="shared" si="5"/>
        <v>10224.1</v>
      </c>
      <c r="E16" s="61">
        <f>E14-E15</f>
        <v>9576.0999999999985</v>
      </c>
      <c r="F16" s="60">
        <f>F14-F15</f>
        <v>9689.8786546399988</v>
      </c>
      <c r="G16" s="60">
        <f>G14-G15</f>
        <v>9964.7762734999978</v>
      </c>
      <c r="H16" s="60">
        <f t="shared" ref="H16:K16" si="6">H14-H15</f>
        <v>10319.76908</v>
      </c>
      <c r="I16" s="60">
        <f t="shared" si="6"/>
        <v>10747.188100000001</v>
      </c>
      <c r="J16" s="60">
        <f t="shared" si="6"/>
        <v>11161.470150000001</v>
      </c>
      <c r="K16" s="60">
        <f t="shared" si="6"/>
        <v>11528.223549999999</v>
      </c>
      <c r="L16" s="60">
        <f>L14-L15</f>
        <v>12309.4588</v>
      </c>
      <c r="M16" s="58">
        <f>M14-M15</f>
        <v>11005.147658916667</v>
      </c>
      <c r="N16" s="19"/>
    </row>
    <row r="17" spans="1:14" ht="22.35" customHeight="1" x14ac:dyDescent="0.25">
      <c r="A17" s="44" t="s">
        <v>66</v>
      </c>
      <c r="B17" s="28">
        <f>'T4a Investment baseline Input'!B4</f>
        <v>43009.1</v>
      </c>
      <c r="C17" s="28">
        <f>'T4a Investment baseline Input'!C4</f>
        <v>45862.6</v>
      </c>
      <c r="D17" s="28">
        <f>'T4a Investment baseline Input'!D4</f>
        <v>48392.6</v>
      </c>
      <c r="E17" s="64">
        <f t="shared" ref="E17" si="7">AVERAGE(B17:D17)</f>
        <v>45754.766666666663</v>
      </c>
      <c r="F17" s="28">
        <f>'T4a Investment baseline Input'!E4</f>
        <v>46297.2</v>
      </c>
      <c r="G17" s="28">
        <f>'T4a Investment baseline Input'!F4</f>
        <v>48452.5</v>
      </c>
      <c r="H17" s="28">
        <f>'T4a Investment baseline Input'!G4</f>
        <v>51345.1</v>
      </c>
      <c r="I17" s="28">
        <f>'T4a Investment baseline Input'!H4</f>
        <v>54026.1</v>
      </c>
      <c r="J17" s="28">
        <f>'T4a Investment baseline Input'!I4</f>
        <v>56801.3</v>
      </c>
      <c r="K17" s="28">
        <f>'T4a Investment baseline Input'!J4</f>
        <v>59411.3</v>
      </c>
      <c r="L17" s="28">
        <f>'T4a Investment baseline Input'!K4</f>
        <v>62078.8</v>
      </c>
      <c r="M17" s="56">
        <f t="shared" si="4"/>
        <v>55352.516666666663</v>
      </c>
      <c r="N17" s="19"/>
    </row>
    <row r="18" spans="1:14" ht="22.35" customHeight="1" x14ac:dyDescent="0.25">
      <c r="A18" s="62" t="s">
        <v>67</v>
      </c>
      <c r="B18" s="58">
        <f>IF(B17&gt;0,B16/B17,"-")</f>
        <v>0.20604709235952393</v>
      </c>
      <c r="C18" s="58">
        <f t="shared" ref="C18:L18" si="8">IF(C17&gt;0,C16/C17,"-")</f>
        <v>0.21024320470274252</v>
      </c>
      <c r="D18" s="58">
        <f t="shared" si="8"/>
        <v>0.21127403776610476</v>
      </c>
      <c r="E18" s="61">
        <f t="shared" si="8"/>
        <v>0.20929185520197166</v>
      </c>
      <c r="F18" s="58">
        <f t="shared" si="8"/>
        <v>0.20929729345705569</v>
      </c>
      <c r="G18" s="58">
        <f t="shared" si="8"/>
        <v>0.20566072490583556</v>
      </c>
      <c r="H18" s="58">
        <f t="shared" si="8"/>
        <v>0.20098839188160117</v>
      </c>
      <c r="I18" s="58">
        <f t="shared" si="8"/>
        <v>0.19892585435558002</v>
      </c>
      <c r="J18" s="58">
        <f t="shared" si="8"/>
        <v>0.19650025879689373</v>
      </c>
      <c r="K18" s="58">
        <f t="shared" si="8"/>
        <v>0.19404092403297013</v>
      </c>
      <c r="L18" s="58">
        <f t="shared" si="8"/>
        <v>0.19828764086934669</v>
      </c>
      <c r="M18" s="56">
        <f>IF(SUM(G18:L18)&gt;0,+AVERAGE(G18:L18),"-")</f>
        <v>0.19906729914037122</v>
      </c>
      <c r="N18" s="19"/>
    </row>
  </sheetData>
  <customSheetViews>
    <customSheetView guid="{DF4DF86E-F87E-4853-B44F-4F4D647D71FF}" showGridLines="0">
      <selection activeCell="G13" sqref="G13"/>
      <pageMargins left="0.7" right="0.7" top="0.75" bottom="0.75" header="0.3" footer="0.3"/>
      <pageSetup paperSize="9" orientation="portrait" verticalDpi="0" r:id="rId1"/>
    </customSheetView>
    <customSheetView guid="{587CB59E-8194-466A-825B-36D9E2C9E12C}" showGridLines="0">
      <selection activeCell="G13" sqref="G13"/>
      <pageMargins left="0.7" right="0.7" top="0.75" bottom="0.75" header="0.3" footer="0.3"/>
      <pageSetup paperSize="9" orientation="portrait" verticalDpi="0" r:id="rId2"/>
    </customSheetView>
    <customSheetView guid="{BA2EDF17-FDDF-46B2-A4BE-72FB311EBCAF}" showGridLines="0">
      <selection activeCell="G13" sqref="G13"/>
      <pageMargins left="0.7" right="0.7" top="0.75" bottom="0.75" header="0.3" footer="0.3"/>
      <pageSetup paperSize="9" orientation="portrait" verticalDpi="0" r:id="rId3"/>
    </customSheetView>
    <customSheetView guid="{317D3D83-AACA-40F7-8006-3175597A202A}" showGridLines="0">
      <selection activeCell="A9" sqref="A9"/>
      <pageMargins left="0.7" right="0.7" top="0.75" bottom="0.75" header="0.3" footer="0.3"/>
      <pageSetup paperSize="9" orientation="portrait" verticalDpi="0" r:id="rId4"/>
    </customSheetView>
  </customSheetViews>
  <mergeCells count="2">
    <mergeCell ref="A2:M2"/>
    <mergeCell ref="A1:M1"/>
  </mergeCell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04"/>
  <sheetViews>
    <sheetView topLeftCell="O1" workbookViewId="0">
      <selection activeCell="Q2" sqref="Q2"/>
    </sheetView>
  </sheetViews>
  <sheetFormatPr defaultRowHeight="15.75" x14ac:dyDescent="0.25"/>
  <cols>
    <col min="1" max="8" width="14.7109375" customWidth="1"/>
    <col min="9" max="9" width="53.7109375" bestFit="1" customWidth="1"/>
    <col min="10" max="11" width="14.7109375" customWidth="1"/>
    <col min="12" max="12" width="37.42578125" customWidth="1"/>
    <col min="13" max="13" width="131.28515625" style="102" customWidth="1"/>
    <col min="14" max="14" width="142.28515625" style="80" customWidth="1"/>
    <col min="16" max="16" width="52.28515625" bestFit="1" customWidth="1"/>
    <col min="17" max="17" width="110" style="116" customWidth="1"/>
  </cols>
  <sheetData>
    <row r="1" spans="1:17" ht="30" x14ac:dyDescent="0.25">
      <c r="A1" s="3" t="s">
        <v>20</v>
      </c>
      <c r="B1" s="3" t="s">
        <v>25</v>
      </c>
      <c r="C1" s="4" t="s">
        <v>12</v>
      </c>
      <c r="D1" s="4" t="s">
        <v>13</v>
      </c>
      <c r="E1" s="4" t="s">
        <v>192</v>
      </c>
      <c r="F1" s="4" t="s">
        <v>19</v>
      </c>
      <c r="G1" s="4" t="s">
        <v>172</v>
      </c>
      <c r="H1" s="4" t="s">
        <v>173</v>
      </c>
      <c r="I1" s="4" t="s">
        <v>183</v>
      </c>
      <c r="J1" s="4" t="s">
        <v>30</v>
      </c>
      <c r="K1" s="4" t="s">
        <v>2</v>
      </c>
      <c r="L1" s="4" t="s">
        <v>163</v>
      </c>
      <c r="M1" s="77" t="s">
        <v>200</v>
      </c>
      <c r="N1" s="79" t="s">
        <v>201</v>
      </c>
      <c r="P1" s="7" t="s">
        <v>38</v>
      </c>
      <c r="Q1" s="114" t="s">
        <v>0</v>
      </c>
    </row>
    <row r="2" spans="1:17" x14ac:dyDescent="0.25">
      <c r="A2" t="s">
        <v>16</v>
      </c>
      <c r="B2" t="s">
        <v>26</v>
      </c>
      <c r="C2" s="101">
        <v>0</v>
      </c>
      <c r="D2" s="101">
        <v>0</v>
      </c>
      <c r="E2" s="101">
        <v>0</v>
      </c>
      <c r="F2" t="s">
        <v>14</v>
      </c>
      <c r="G2" t="s">
        <v>14</v>
      </c>
      <c r="H2" t="s">
        <v>174</v>
      </c>
      <c r="I2" t="s">
        <v>177</v>
      </c>
      <c r="J2" t="s">
        <v>31</v>
      </c>
      <c r="K2" t="s">
        <v>155</v>
      </c>
      <c r="L2" t="s">
        <v>73</v>
      </c>
      <c r="M2" s="102" t="s">
        <v>255</v>
      </c>
      <c r="N2" s="80" t="s">
        <v>202</v>
      </c>
      <c r="P2" t="s">
        <v>666</v>
      </c>
      <c r="Q2" s="115" t="str">
        <f>CONCATENATE(Measures!B3&amp;" - "&amp;Measures!D3)</f>
        <v>Splošno - Overall impact of the plan</v>
      </c>
    </row>
    <row r="3" spans="1:17" x14ac:dyDescent="0.25">
      <c r="A3" t="s">
        <v>18</v>
      </c>
      <c r="B3" t="s">
        <v>27</v>
      </c>
      <c r="C3" s="101">
        <v>0.4</v>
      </c>
      <c r="D3" s="101">
        <v>0.4</v>
      </c>
      <c r="E3" s="101">
        <v>0.4</v>
      </c>
      <c r="F3" t="s">
        <v>15</v>
      </c>
      <c r="H3" t="s">
        <v>175</v>
      </c>
      <c r="I3" t="s">
        <v>178</v>
      </c>
      <c r="J3" t="s">
        <v>32</v>
      </c>
      <c r="K3" t="s">
        <v>154</v>
      </c>
      <c r="L3" t="s">
        <v>74</v>
      </c>
      <c r="M3" s="102" t="s">
        <v>256</v>
      </c>
      <c r="N3" s="80" t="s">
        <v>203</v>
      </c>
      <c r="P3" s="112" t="s">
        <v>502</v>
      </c>
      <c r="Q3" s="115" t="str">
        <f>CONCATENATE(Measures!B4&amp;" - "&amp;Measures!D4)</f>
        <v>C1 K1: Obnovljivi viri energije in učinkovita raba energije - Reforma spodbujanja OVE v Sloveniji</v>
      </c>
    </row>
    <row r="4" spans="1:17" ht="30" x14ac:dyDescent="0.25">
      <c r="C4" s="101">
        <v>1</v>
      </c>
      <c r="D4" s="101">
        <v>1</v>
      </c>
      <c r="E4" s="101">
        <v>1</v>
      </c>
      <c r="I4" t="s">
        <v>179</v>
      </c>
      <c r="J4" t="s">
        <v>33</v>
      </c>
      <c r="L4" t="s">
        <v>75</v>
      </c>
      <c r="M4" s="102" t="s">
        <v>257</v>
      </c>
      <c r="N4" s="80" t="s">
        <v>204</v>
      </c>
      <c r="P4" s="112" t="s">
        <v>503</v>
      </c>
      <c r="Q4" s="115" t="str">
        <f>CONCATENATE(Measures!B5&amp;" - "&amp;Measures!D5)</f>
        <v>C1 K1: Obnovljivi viri energije in učinkovita raba energije - Reforma oskrbe z električno energijo za potrebe spodbujanja OVE</v>
      </c>
    </row>
    <row r="5" spans="1:17" ht="30" x14ac:dyDescent="0.25">
      <c r="I5" t="s">
        <v>180</v>
      </c>
      <c r="J5" t="s">
        <v>34</v>
      </c>
      <c r="L5" t="s">
        <v>76</v>
      </c>
      <c r="M5" s="102" t="s">
        <v>258</v>
      </c>
      <c r="N5" s="80" t="s">
        <v>205</v>
      </c>
      <c r="P5" s="112" t="s">
        <v>504</v>
      </c>
      <c r="Q5" s="115" t="str">
        <f>CONCATENATE(Measures!B6&amp;" - "&amp;Measures!D6)</f>
        <v>C1 K1: Obnovljivi viri energije in učinkovita raba energije - Spodbujanje prestrukturiranja daljinskih sistemov na OVE, ki vključujejo uporabo novih tehnologij</v>
      </c>
    </row>
    <row r="6" spans="1:17" x14ac:dyDescent="0.25">
      <c r="I6" t="s">
        <v>181</v>
      </c>
      <c r="L6" t="s">
        <v>77</v>
      </c>
      <c r="M6" s="102" t="s">
        <v>259</v>
      </c>
      <c r="N6" s="80" t="s">
        <v>206</v>
      </c>
      <c r="P6" s="112" t="s">
        <v>505</v>
      </c>
      <c r="Q6" s="115" t="str">
        <f>CONCATENATE(Measures!B7&amp;" - "&amp;Measures!D7)</f>
        <v>C1 K1: Obnovljivi viri energije in učinkovita raba energije - Proizvodnja elektrike iz obnovljivih virov energije</v>
      </c>
    </row>
    <row r="7" spans="1:17" x14ac:dyDescent="0.25">
      <c r="I7" t="s">
        <v>182</v>
      </c>
      <c r="L7" t="s">
        <v>78</v>
      </c>
      <c r="M7" s="102" t="s">
        <v>260</v>
      </c>
      <c r="N7" s="80" t="s">
        <v>207</v>
      </c>
      <c r="P7" s="113" t="s">
        <v>501</v>
      </c>
      <c r="Q7" s="115" t="str">
        <f>CONCATENATE(Measures!B8&amp;" - "&amp;Measures!D8)</f>
        <v>C1 K1: Obnovljivi viri energije in učinkovita raba energije - Krepitev distribucijskega omrežja električne energije</v>
      </c>
    </row>
    <row r="8" spans="1:17" x14ac:dyDescent="0.25">
      <c r="L8" t="s">
        <v>79</v>
      </c>
      <c r="M8" s="102" t="s">
        <v>261</v>
      </c>
      <c r="N8" s="80" t="s">
        <v>208</v>
      </c>
      <c r="P8" s="113" t="s">
        <v>507</v>
      </c>
      <c r="Q8" s="115" t="str">
        <f>CONCATENATE(Measures!B9&amp;" - "&amp;Measures!D9)</f>
        <v>C1 K1: Obnovljivi viri energije in učinkovita raba energije - Učinkovita rabe energije v gospodarstvu</v>
      </c>
    </row>
    <row r="9" spans="1:17" ht="30" x14ac:dyDescent="0.25">
      <c r="L9" t="s">
        <v>80</v>
      </c>
      <c r="M9" s="102" t="s">
        <v>262</v>
      </c>
      <c r="N9" s="80" t="s">
        <v>209</v>
      </c>
      <c r="P9" s="113" t="s">
        <v>506</v>
      </c>
      <c r="Q9" s="115" t="str">
        <f>CONCATENATE(Measures!B10&amp;" - "&amp;Measures!D10)</f>
        <v>C1 K1: Obnovljivi viri energije in učinkovita raba energije - Naložbe v povečanje energetske učinkovitosti v gospodarstvu</v>
      </c>
    </row>
    <row r="10" spans="1:17" x14ac:dyDescent="0.25">
      <c r="L10" t="s">
        <v>82</v>
      </c>
      <c r="M10" s="102" t="s">
        <v>263</v>
      </c>
      <c r="N10" s="80" t="s">
        <v>210</v>
      </c>
      <c r="P10" s="113" t="s">
        <v>508</v>
      </c>
      <c r="Q10" s="115" t="str">
        <f>CONCATENATE(Measures!B11&amp;" - "&amp;Measures!D11)</f>
        <v>C1 K2: Trajnostna prenova stavb - Reforma načrtovanja in financiranja energetske prenove stavb ožjega javnega sektorja</v>
      </c>
    </row>
    <row r="11" spans="1:17" ht="30" x14ac:dyDescent="0.25">
      <c r="L11" t="s">
        <v>83</v>
      </c>
      <c r="M11" s="102" t="s">
        <v>264</v>
      </c>
      <c r="N11" s="80" t="s">
        <v>211</v>
      </c>
      <c r="P11" s="113" t="s">
        <v>509</v>
      </c>
      <c r="Q11" s="115" t="str">
        <f>CONCATENATE(Measures!B12&amp;" - "&amp;Measures!D12)</f>
        <v>C1 K2: Trajnostna prenova stavb - Trajnostna prenova in upravljanje stavb</v>
      </c>
    </row>
    <row r="12" spans="1:17" ht="30" x14ac:dyDescent="0.25">
      <c r="P12" s="113" t="s">
        <v>510</v>
      </c>
      <c r="Q12" s="115" t="e">
        <f>CONCATENATE(Measures!#REF!&amp;" - "&amp;Measures!#REF!)</f>
        <v>#REF!</v>
      </c>
    </row>
    <row r="13" spans="1:17" ht="45" x14ac:dyDescent="0.25">
      <c r="L13" t="s">
        <v>84</v>
      </c>
      <c r="M13" s="102" t="s">
        <v>265</v>
      </c>
      <c r="N13" s="80" t="s">
        <v>212</v>
      </c>
      <c r="P13" s="113" t="s">
        <v>511</v>
      </c>
      <c r="Q13" s="115" t="str">
        <f>CONCATENATE(Measures!B13&amp;" - "&amp;Measures!D13)</f>
        <v>C1 K3: Čisto in varno okolje  - Krepitev pripravljenosti in odziva v primeru podnebno pogojenih nesreč</v>
      </c>
    </row>
    <row r="14" spans="1:17" ht="30" x14ac:dyDescent="0.25">
      <c r="L14" t="s">
        <v>85</v>
      </c>
      <c r="M14" s="102" t="s">
        <v>266</v>
      </c>
      <c r="N14" s="80" t="s">
        <v>213</v>
      </c>
      <c r="P14" s="113" t="s">
        <v>512</v>
      </c>
      <c r="Q14" s="115" t="str">
        <f>CONCATENATE(Measures!B14&amp;" - "&amp;Measures!D14)</f>
        <v>C1 K3: Čisto in varno okolje  - Družbena in gospodarska odpornost na podnebno pogojene nesreče v Republiki Sloveniji - SLO SERCID (Social and economic resilience to climate induced disasters)</v>
      </c>
    </row>
    <row r="15" spans="1:17" x14ac:dyDescent="0.25">
      <c r="L15" t="s">
        <v>86</v>
      </c>
      <c r="M15" s="102" t="s">
        <v>267</v>
      </c>
      <c r="N15" s="80" t="s">
        <v>214</v>
      </c>
      <c r="P15" s="113" t="s">
        <v>513</v>
      </c>
      <c r="Q15" s="115" t="str">
        <f>CONCATENATE(Measures!B15&amp;" - "&amp;Measures!D15)</f>
        <v>C1 K3: Čisto in varno okolje  - Krepitev preventive za dvig protipoplavne varnosti</v>
      </c>
    </row>
    <row r="16" spans="1:17" ht="30" x14ac:dyDescent="0.25">
      <c r="L16" t="s">
        <v>88</v>
      </c>
      <c r="M16" s="102" t="s">
        <v>268</v>
      </c>
      <c r="N16" s="80" t="s">
        <v>215</v>
      </c>
      <c r="P16" s="113" t="s">
        <v>514</v>
      </c>
      <c r="Q16" s="115" t="str">
        <f>CONCATENATE(Measures!B16&amp;" - "&amp;Measures!D16)</f>
        <v>C1 K3: Čisto in varno okolje  - Zmanjševanje poplavne ogroženosti ter zmanjševanje tveganja na druge podnebno pogojene nesreče (plazovi,…)</v>
      </c>
    </row>
    <row r="17" spans="12:17" ht="30" x14ac:dyDescent="0.25">
      <c r="L17" t="s">
        <v>89</v>
      </c>
      <c r="M17" s="102" t="s">
        <v>269</v>
      </c>
      <c r="N17" s="80" t="s">
        <v>216</v>
      </c>
      <c r="P17" s="113" t="s">
        <v>515</v>
      </c>
      <c r="Q17" s="115" t="str">
        <f>CONCATENATE(Measures!B17&amp;" - "&amp;Measures!D17)</f>
        <v>C1 K3: Čisto in varno okolje  - Obnova in blaženje posledic podnebnih sprememb ter podnebno pogojenih nesreč za odporne biotsko pestre gozdove</v>
      </c>
    </row>
    <row r="18" spans="12:17" x14ac:dyDescent="0.25">
      <c r="L18" t="s">
        <v>90</v>
      </c>
      <c r="M18" s="102" t="s">
        <v>270</v>
      </c>
      <c r="N18" s="80" t="s">
        <v>217</v>
      </c>
      <c r="P18" s="113" t="s">
        <v>516</v>
      </c>
      <c r="Q18" s="115" t="str">
        <f>CONCATENATE(Measures!B18&amp;" - "&amp;Measures!D18)</f>
        <v>C1 K3: Čisto in varno okolje  - Center za semenarstvo, drevesničarstvo in varstvo gozdov</v>
      </c>
    </row>
    <row r="19" spans="12:17" x14ac:dyDescent="0.25">
      <c r="L19" t="s">
        <v>91</v>
      </c>
      <c r="M19" s="102" t="s">
        <v>271</v>
      </c>
      <c r="N19" s="103" t="s">
        <v>218</v>
      </c>
      <c r="Q19" s="115" t="str">
        <f>CONCATENATE(Measures!B19&amp;" - "&amp;Measures!D19)</f>
        <v>C1 K3: Čisto in varno okolje  - Povečanje učinkovitosti delovanja javnih služb varstva okolja</v>
      </c>
    </row>
    <row r="20" spans="12:17" x14ac:dyDescent="0.25">
      <c r="L20" t="s">
        <v>92</v>
      </c>
      <c r="M20" s="102" t="s">
        <v>272</v>
      </c>
      <c r="N20" s="80" t="s">
        <v>219</v>
      </c>
      <c r="P20" t="str">
        <f>CONCATENATE(ROW(P20)-2," - ",[1]Components!B18)</f>
        <v>18 - 0</v>
      </c>
      <c r="Q20" s="115" t="str">
        <f>CONCATENATE(Measures!B20&amp;" - "&amp;Measures!D20)</f>
        <v>C1 K3: Čisto in varno okolje  - Projekti odvajanja in čiščenja komunalne odpadne vode</v>
      </c>
    </row>
    <row r="21" spans="12:17" x14ac:dyDescent="0.25">
      <c r="L21" t="s">
        <v>93</v>
      </c>
      <c r="M21" s="104" t="s">
        <v>273</v>
      </c>
      <c r="N21" s="80" t="s">
        <v>220</v>
      </c>
      <c r="P21" t="str">
        <f>CONCATENATE(ROW(P21)-2," - ",[1]Components!B19)</f>
        <v>19 - 0</v>
      </c>
      <c r="Q21" s="115" t="str">
        <f>CONCATENATE(Measures!B21&amp;" - "&amp;Measures!D21)</f>
        <v>C1 K3: Čisto in varno okolje  - Projekti oskrbe s pitno vodo</v>
      </c>
    </row>
    <row r="22" spans="12:17" x14ac:dyDescent="0.25">
      <c r="L22" t="s">
        <v>95</v>
      </c>
      <c r="M22" s="102" t="s">
        <v>274</v>
      </c>
      <c r="N22" s="80" t="s">
        <v>221</v>
      </c>
      <c r="P22" t="str">
        <f>CONCATENATE(ROW(P22)-2," - ",[1]Components!B20)</f>
        <v xml:space="preserve">20 - </v>
      </c>
      <c r="Q22" s="115" t="str">
        <f>CONCATENATE(Measures!B22&amp;" - "&amp;Measures!D22)</f>
        <v>C1 K4: Trajnostna mobilnost - Reforma organiziranosti javnega potniškega prometa</v>
      </c>
    </row>
    <row r="23" spans="12:17" x14ac:dyDescent="0.25">
      <c r="L23" t="s">
        <v>96</v>
      </c>
      <c r="M23" s="102" t="s">
        <v>275</v>
      </c>
      <c r="N23" s="80" t="s">
        <v>222</v>
      </c>
      <c r="P23" t="str">
        <f>CONCATENATE(ROW(P23)-2," - ",[1]Components!B21)</f>
        <v xml:space="preserve">21 - </v>
      </c>
      <c r="Q23" s="115" t="str">
        <f>CONCATENATE(Measures!B23&amp;" - "&amp;Measures!D23)</f>
        <v>C1 K4: Trajnostna mobilnost - Reforma na področju uvajanja infrastrukture za alternativna goriva</v>
      </c>
    </row>
    <row r="24" spans="12:17" x14ac:dyDescent="0.25">
      <c r="L24" t="s">
        <v>97</v>
      </c>
      <c r="M24" s="102" t="s">
        <v>276</v>
      </c>
      <c r="N24" s="80" t="s">
        <v>223</v>
      </c>
      <c r="P24" t="str">
        <f>CONCATENATE(ROW(P24)-2," - ",[1]Components!B22)</f>
        <v xml:space="preserve">22 - </v>
      </c>
      <c r="Q24" s="115" t="str">
        <f>CONCATENATE(Measures!B24&amp;" - "&amp;Measures!D24)</f>
        <v>C1 K4: Trajnostna mobilnost - Povečanje zmogljivosti železniške infrastrukture</v>
      </c>
    </row>
    <row r="25" spans="12:17" x14ac:dyDescent="0.25">
      <c r="L25" t="s">
        <v>98</v>
      </c>
      <c r="M25" s="102" t="s">
        <v>277</v>
      </c>
      <c r="N25" s="80" t="s">
        <v>224</v>
      </c>
      <c r="P25" t="str">
        <f>CONCATENATE(ROW(P25)-2," - ",[1]Components!B23)</f>
        <v xml:space="preserve">23 - </v>
      </c>
      <c r="Q25" s="115" t="str">
        <f>CONCATENATE(Measures!B25&amp;" - "&amp;Measures!D25)</f>
        <v xml:space="preserve">C1 K4: Trajnostna mobilnost - Digitalizacija železniške in cestne infrastrukture </v>
      </c>
    </row>
    <row r="26" spans="12:17" x14ac:dyDescent="0.25">
      <c r="L26" t="s">
        <v>99</v>
      </c>
      <c r="M26" s="102" t="s">
        <v>278</v>
      </c>
      <c r="N26" s="80" t="s">
        <v>225</v>
      </c>
      <c r="P26" t="str">
        <f>CONCATENATE(ROW(P26)-2," - ",[1]Components!B24)</f>
        <v xml:space="preserve">24 - </v>
      </c>
      <c r="Q26" s="115" t="str">
        <f>CONCATENATE(Measures!B26&amp;" - "&amp;Measures!D26)</f>
        <v>C1 K4: Trajnostna mobilnost - Spodbujanje vzpostavitve infrastrukture za alternativna goriva v prometu</v>
      </c>
    </row>
    <row r="27" spans="12:17" x14ac:dyDescent="0.25">
      <c r="L27" t="s">
        <v>100</v>
      </c>
      <c r="M27" s="102" t="s">
        <v>279</v>
      </c>
      <c r="N27" s="80" t="s">
        <v>226</v>
      </c>
      <c r="P27" t="str">
        <f>CONCATENATE(ROW(P27)-2," - ",[1]Components!B25)</f>
        <v xml:space="preserve">25 - </v>
      </c>
      <c r="Q27" s="115" t="str">
        <f>CONCATENATE(Measures!B27&amp;" - "&amp;Measures!D27)</f>
        <v>C1 K5:  Krožno gospodarstvo – učinkovita raba virov - Vzpostavitev okvira za trajnostno in zeleno transformacijo</v>
      </c>
    </row>
    <row r="28" spans="12:17" ht="30" x14ac:dyDescent="0.25">
      <c r="L28" t="s">
        <v>101</v>
      </c>
      <c r="M28" s="102" t="s">
        <v>280</v>
      </c>
      <c r="N28" s="80" t="s">
        <v>227</v>
      </c>
      <c r="P28" t="str">
        <f>CONCATENATE(ROW(P28)-2," - ",[1]Components!B26)</f>
        <v xml:space="preserve">26 - </v>
      </c>
      <c r="Q28" s="115" t="str">
        <f>CONCATENATE(Measures!B28&amp;" - "&amp;Measures!D28)</f>
        <v>C1 K5:  Krožno gospodarstvo – učinkovita raba virov - Celoviti strateški projekt razogličenja Slovenije preko prehoda v krožno gospodarstvo (CSP KG)</v>
      </c>
    </row>
    <row r="29" spans="12:17" x14ac:dyDescent="0.25">
      <c r="L29" t="s">
        <v>102</v>
      </c>
      <c r="M29" s="102" t="s">
        <v>281</v>
      </c>
      <c r="N29" s="80" t="s">
        <v>228</v>
      </c>
      <c r="P29" t="str">
        <f>CONCATENATE(ROW(P29)-2," - ",[1]Components!B27)</f>
        <v xml:space="preserve">27 - </v>
      </c>
      <c r="Q29" s="115" t="e">
        <f>CONCATENATE(Measures!#REF!&amp;" - "&amp;Measures!#REF!)</f>
        <v>#REF!</v>
      </c>
    </row>
    <row r="30" spans="12:17" ht="30" x14ac:dyDescent="0.25">
      <c r="L30" t="s">
        <v>103</v>
      </c>
      <c r="M30" s="102" t="s">
        <v>282</v>
      </c>
      <c r="N30" s="80" t="s">
        <v>229</v>
      </c>
      <c r="P30" t="str">
        <f>CONCATENATE(ROW(P30)-2," - ",[1]Components!B28)</f>
        <v xml:space="preserve">28 - </v>
      </c>
      <c r="Q30" s="115" t="str">
        <f>CONCATENATE(Measures!B29&amp;" - "&amp;Measures!D29)</f>
        <v>C1 K5:  Krožno gospodarstvo – učinkovita raba virov - Večja predelava lesa za hitrejši prehod v podnebno nevtralno družbo</v>
      </c>
    </row>
    <row r="31" spans="12:17" x14ac:dyDescent="0.25">
      <c r="L31" t="s">
        <v>105</v>
      </c>
      <c r="M31" s="102" t="s">
        <v>283</v>
      </c>
      <c r="N31" s="80" t="s">
        <v>230</v>
      </c>
      <c r="P31" t="str">
        <f>CONCATENATE(ROW(P31)-2," - ",[1]Components!B29)</f>
        <v xml:space="preserve">29 - </v>
      </c>
      <c r="Q31" s="115" t="str">
        <f>CONCATENATE(Measures!B30&amp;" - "&amp;Measures!D30)</f>
        <v>C2 K1: Digitalna preobrazba gospodarstva - Digitalna transformacija gospodarstva (podjetij in industrije)</v>
      </c>
    </row>
    <row r="32" spans="12:17" ht="30" x14ac:dyDescent="0.25">
      <c r="L32" t="s">
        <v>106</v>
      </c>
      <c r="M32" s="102" t="s">
        <v>284</v>
      </c>
      <c r="N32" s="110" t="s">
        <v>231</v>
      </c>
      <c r="P32" t="str">
        <f>CONCATENATE(ROW(P32)-2," - ",[1]Components!B30)</f>
        <v xml:space="preserve">30 - </v>
      </c>
      <c r="Q32" s="115" t="str">
        <f>CONCATENATE(Measures!B31&amp;" - "&amp;Measures!D31)</f>
        <v xml:space="preserve">C2 K1: Digitalna preobrazba gospodarstva - Program digitalne transformacije industrije/podjetij </v>
      </c>
    </row>
    <row r="33" spans="12:17" x14ac:dyDescent="0.25">
      <c r="L33" t="s">
        <v>107</v>
      </c>
      <c r="M33" s="102" t="s">
        <v>285</v>
      </c>
      <c r="N33" s="80" t="s">
        <v>232</v>
      </c>
      <c r="P33" t="str">
        <f>CONCATENATE(ROW(P33)-2," - ",[1]Components!B31)</f>
        <v xml:space="preserve">31 - </v>
      </c>
      <c r="Q33" s="115" t="str">
        <f>CONCATENATE(Measures!B32&amp;" - "&amp;Measures!D32)</f>
        <v>C2 K1: Digitalna preobrazba gospodarstva - Vzpostavitev hibridnega oblaka na MGRT</v>
      </c>
    </row>
    <row r="34" spans="12:17" x14ac:dyDescent="0.25">
      <c r="L34" t="s">
        <v>108</v>
      </c>
      <c r="M34" s="102" t="s">
        <v>286</v>
      </c>
      <c r="N34" s="80" t="s">
        <v>705</v>
      </c>
      <c r="P34" t="str">
        <f>CONCATENATE(ROW(P34)-2," - ",[1]Components!B32)</f>
        <v xml:space="preserve">32 - </v>
      </c>
      <c r="Q34" s="115" t="str">
        <f>CONCATENATE(Measures!B33&amp;" - "&amp;Measures!D33)</f>
        <v>C2 K2: Digitalna preobrazba javnega sektorja in javne uprave - Okrepitev upravljanja digitalne preobrazbe javne uprave</v>
      </c>
    </row>
    <row r="35" spans="12:17" x14ac:dyDescent="0.25">
      <c r="L35" t="s">
        <v>109</v>
      </c>
      <c r="M35" s="102" t="s">
        <v>287</v>
      </c>
      <c r="N35" s="80" t="s">
        <v>706</v>
      </c>
      <c r="P35" t="str">
        <f>CONCATENATE(ROW(P35)-2," - ",[1]Components!B33)</f>
        <v xml:space="preserve">33 - </v>
      </c>
      <c r="Q35" s="115" t="str">
        <f>CONCATENATE(Measures!B34&amp;" - "&amp;Measures!D34)</f>
        <v xml:space="preserve">C2 K2: Digitalna preobrazba javnega sektorja in javne uprave - Vzpostavitev okolja za uporabo e-storitev javne uprave </v>
      </c>
    </row>
    <row r="36" spans="12:17" ht="30" x14ac:dyDescent="0.25">
      <c r="L36" t="s">
        <v>110</v>
      </c>
      <c r="M36" s="102" t="s">
        <v>288</v>
      </c>
      <c r="N36" s="80" t="s">
        <v>707</v>
      </c>
      <c r="P36" t="str">
        <f>CONCATENATE(ROW(P36)-2," - ",[1]Components!B34)</f>
        <v xml:space="preserve">34 - </v>
      </c>
      <c r="Q36" s="115" t="str">
        <f>CONCATENATE(Measures!B35&amp;" - "&amp;Measures!D35)</f>
        <v>C2 K2: Digitalna preobrazba javnega sektorja in javne uprave - Vzpostavitev kompetenčnega centra in dvig usposobljenosti zaposlenih v javni upravi</v>
      </c>
    </row>
    <row r="37" spans="12:17" ht="30" x14ac:dyDescent="0.25">
      <c r="L37" t="s">
        <v>112</v>
      </c>
      <c r="M37" s="102" t="s">
        <v>289</v>
      </c>
      <c r="N37" s="80" t="s">
        <v>708</v>
      </c>
      <c r="P37" t="str">
        <f>CONCATENATE(ROW(P37)-2," - ",[1]Components!B35)</f>
        <v xml:space="preserve">35 - </v>
      </c>
      <c r="Q37" s="115" t="str">
        <f>CONCATENATE(Measures!B36&amp;" - "&amp;Measures!D36)</f>
        <v>C2 K2: Digitalna preobrazba javnega sektorja in javne uprave - Posodobitev upravnih procesov za uspešno digitalno preobrazbo</v>
      </c>
    </row>
    <row r="38" spans="12:17" x14ac:dyDescent="0.25">
      <c r="L38" t="s">
        <v>113</v>
      </c>
      <c r="M38" s="102" t="s">
        <v>290</v>
      </c>
      <c r="N38" s="80" t="s">
        <v>709</v>
      </c>
      <c r="P38" t="str">
        <f>CONCATENATE(ROW(P38)-2," - ",[1]Components!B36)</f>
        <v xml:space="preserve">36 - </v>
      </c>
      <c r="Q38" s="115" t="str">
        <f>CONCATENATE(Measures!B37&amp;" - "&amp;Measures!D37)</f>
        <v>C2 K2: Digitalna preobrazba javnega sektorja in javne uprave - Zagotavljanje kibernetske varnosti</v>
      </c>
    </row>
    <row r="39" spans="12:17" x14ac:dyDescent="0.25">
      <c r="L39" t="s">
        <v>114</v>
      </c>
      <c r="M39" s="102" t="s">
        <v>291</v>
      </c>
      <c r="N39" s="80" t="s">
        <v>710</v>
      </c>
      <c r="P39" t="str">
        <f>CONCATENATE(ROW(P39)-2," - ",[1]Components!B37)</f>
        <v xml:space="preserve">37 - </v>
      </c>
      <c r="Q39" s="115" t="str">
        <f>CONCATENATE(Measures!B38&amp;" - "&amp;Measures!D38)</f>
        <v>C2 K2: Digitalna preobrazba javnega sektorja in javne uprave - Prehod v Gigabitno družbo</v>
      </c>
    </row>
    <row r="40" spans="12:17" x14ac:dyDescent="0.25">
      <c r="L40" t="s">
        <v>115</v>
      </c>
      <c r="M40" s="102" t="s">
        <v>292</v>
      </c>
      <c r="N40" s="80" t="s">
        <v>239</v>
      </c>
      <c r="P40" t="str">
        <f>CONCATENATE(ROW(P40)-2," - ",[1]Components!B38)</f>
        <v xml:space="preserve">38 - </v>
      </c>
      <c r="Q40" s="115" t="str">
        <f>CONCATENATE(Measures!B39&amp;" - "&amp;Measures!D39)</f>
        <v>C2 K2: Digitalna preobrazba javnega sektorja in javne uprave - Modernizacija digitalnega okolja javne uprave</v>
      </c>
    </row>
    <row r="41" spans="12:17" ht="60" x14ac:dyDescent="0.25">
      <c r="L41" t="s">
        <v>116</v>
      </c>
      <c r="M41" s="102" t="s">
        <v>293</v>
      </c>
      <c r="N41" s="110" t="s">
        <v>240</v>
      </c>
      <c r="P41" t="str">
        <f>CONCATENATE(ROW(P41)-2," - ",[1]Components!B39)</f>
        <v xml:space="preserve">39 - </v>
      </c>
      <c r="Q41" s="115" t="str">
        <f>CONCATENATE(Measures!B40&amp;" - "&amp;Measures!D40)</f>
        <v>C2 K2: Digitalna preobrazba javnega sektorja in javne uprave - Krepitev digitalnih znanj in spretnosti javnih uslužbencev</v>
      </c>
    </row>
    <row r="42" spans="12:17" x14ac:dyDescent="0.25">
      <c r="L42" t="s">
        <v>117</v>
      </c>
      <c r="M42" s="102" t="s">
        <v>294</v>
      </c>
      <c r="N42" s="110" t="s">
        <v>241</v>
      </c>
      <c r="P42" t="str">
        <f>CONCATENATE(ROW(P42)-2," - ",[1]Components!B40)</f>
        <v xml:space="preserve">40 - </v>
      </c>
      <c r="Q42" s="115" t="str">
        <f>CONCATENATE(Measures!B41&amp;" - "&amp;Measures!D41)</f>
        <v>C2 K2: Digitalna preobrazba javnega sektorja in javne uprave - Digitalizacija notranje varnosti</v>
      </c>
    </row>
    <row r="43" spans="12:17" ht="30" x14ac:dyDescent="0.25">
      <c r="L43" s="105" t="s">
        <v>119</v>
      </c>
      <c r="M43" s="102" t="s">
        <v>295</v>
      </c>
      <c r="N43" s="110" t="s">
        <v>242</v>
      </c>
      <c r="P43" t="str">
        <f>CONCATENATE(ROW(P43)-2," - ",[1]Components!B41)</f>
        <v xml:space="preserve">41 - </v>
      </c>
      <c r="Q43" s="115" t="str">
        <f>CONCATENATE(Measures!B42&amp;" - "&amp;Measures!D42)</f>
        <v>C2 K2: Digitalna preobrazba javnega sektorja in javne uprave - Digitalizacija izobraževanja, znanosti in športa</v>
      </c>
    </row>
    <row r="44" spans="12:17" x14ac:dyDescent="0.25">
      <c r="L44" s="105" t="s">
        <v>120</v>
      </c>
      <c r="M44" s="102" t="s">
        <v>296</v>
      </c>
      <c r="N44" s="110" t="s">
        <v>243</v>
      </c>
      <c r="P44" t="str">
        <f>CONCATENATE(ROW(P44)-2," - ",[1]Components!B42)</f>
        <v xml:space="preserve">42 - </v>
      </c>
      <c r="Q44" s="115" t="str">
        <f>CONCATENATE(Measures!B43&amp;" - "&amp;Measures!D43)</f>
        <v>C2 K2: Digitalna preobrazba javnega sektorja in javne uprave - Zeleni slovenski lokacijski okvir</v>
      </c>
    </row>
    <row r="45" spans="12:17" ht="30" x14ac:dyDescent="0.25">
      <c r="L45" s="105" t="s">
        <v>121</v>
      </c>
      <c r="M45" s="102" t="s">
        <v>297</v>
      </c>
      <c r="N45" s="110" t="s">
        <v>244</v>
      </c>
      <c r="P45" t="str">
        <f>CONCATENATE(ROW(P45)-2," - ",[1]Components!B43)</f>
        <v xml:space="preserve">43 - </v>
      </c>
      <c r="Q45" s="88" t="str">
        <f>CONCATENATE(Measures!B44&amp;" - "&amp;Measures!D44)</f>
        <v>C2 K2: Digitalna preobrazba javnega sektorja in javne uprave - Digitalni prehod na področju kmetijstva, prehrane in gozdarstva</v>
      </c>
    </row>
    <row r="46" spans="12:17" ht="30" x14ac:dyDescent="0.25">
      <c r="L46" s="105" t="s">
        <v>122</v>
      </c>
      <c r="M46" s="102" t="s">
        <v>298</v>
      </c>
      <c r="N46" s="110" t="s">
        <v>245</v>
      </c>
      <c r="P46" t="str">
        <f>CONCATENATE(ROW(P46)-2," - ",[1]Components!B44)</f>
        <v xml:space="preserve">44 - </v>
      </c>
      <c r="Q46" s="88" t="str">
        <f>CONCATENATE(Measures!B45&amp;" - "&amp;Measures!D45)</f>
        <v>C2 K2: Digitalna preobrazba javnega sektorja in javne uprave - Digitalizacija na področju kulture</v>
      </c>
    </row>
    <row r="47" spans="12:17" x14ac:dyDescent="0.25">
      <c r="L47" s="105" t="s">
        <v>123</v>
      </c>
      <c r="M47" s="102" t="s">
        <v>299</v>
      </c>
      <c r="P47" t="str">
        <f>CONCATENATE(ROW(P47)-2," - ",[1]Components!B45)</f>
        <v xml:space="preserve">45 - </v>
      </c>
      <c r="Q47" s="88" t="str">
        <f>CONCATENATE(Measures!B46&amp;" - "&amp;Measures!D46)</f>
        <v>C2 K2: Digitalna preobrazba javnega sektorja in javne uprave - Digitalizacija pravosodja</v>
      </c>
    </row>
    <row r="48" spans="12:17" x14ac:dyDescent="0.25">
      <c r="L48" s="105" t="s">
        <v>124</v>
      </c>
      <c r="M48" s="102" t="s">
        <v>300</v>
      </c>
      <c r="P48" t="str">
        <f>CONCATENATE(ROW(P48)-2," - ",[1]Components!B46)</f>
        <v xml:space="preserve">46 - </v>
      </c>
      <c r="Q48" s="88" t="str">
        <f>CONCATENATE(Measures!B47&amp;" - "&amp;Measures!D47)</f>
        <v>C2 K2: Digitalna preobrazba javnega sektorja in javne uprave - Gigabitna infrastruktura</v>
      </c>
    </row>
    <row r="49" spans="12:17" x14ac:dyDescent="0.25">
      <c r="L49" t="s">
        <v>126</v>
      </c>
      <c r="M49" s="102" t="s">
        <v>301</v>
      </c>
      <c r="P49" t="str">
        <f>CONCATENATE(ROW(P49)-2," - ",[1]Components!B47)</f>
        <v xml:space="preserve">47 - </v>
      </c>
      <c r="Q49" s="88" t="str">
        <f>CONCATENATE(Measures!B48&amp;" - "&amp;Measures!D48)</f>
        <v>C3 K1: RRI – Raziskave, razvoj in inovacije - Delovanje in upravljanje RRI sistema</v>
      </c>
    </row>
    <row r="50" spans="12:17" ht="30" x14ac:dyDescent="0.25">
      <c r="L50" t="s">
        <v>127</v>
      </c>
      <c r="M50" s="102" t="s">
        <v>302</v>
      </c>
      <c r="P50" t="str">
        <f>CONCATENATE(ROW(P50)-2," - ",[1]Components!B48)</f>
        <v xml:space="preserve">48 - </v>
      </c>
      <c r="Q50" s="88" t="str">
        <f>CONCATENATE(Measures!B49&amp;" - "&amp;Measures!D49)</f>
        <v>C3 K1: RRI – Raziskave, razvoj in inovacije - Sofinanciranje raziskovalno inovacijskih projektov v podporo zelenemu prehodu in digitalizaciji</v>
      </c>
    </row>
    <row r="51" spans="12:17" ht="30" x14ac:dyDescent="0.25">
      <c r="L51" t="s">
        <v>128</v>
      </c>
      <c r="M51" s="102" t="s">
        <v>303</v>
      </c>
      <c r="P51" t="str">
        <f>CONCATENATE(ROW(P51)-2," - ",[1]Components!B49)</f>
        <v xml:space="preserve">49 - </v>
      </c>
      <c r="Q51" s="88" t="str">
        <f>CONCATENATE(Measures!B50&amp;" - "&amp;Measures!D50)</f>
        <v xml:space="preserve">C3 K1: RRI – Raziskave, razvoj in inovacije - Sofinanciranje projektov in programov za krepitev mednarodne mobilnosti slovenskih raziskovalcev in raziskovalnih organizacij ter za spodbujanje mednarodne vpetosti slovenskih prijaviteljev </v>
      </c>
    </row>
    <row r="52" spans="12:17" x14ac:dyDescent="0.25">
      <c r="Q52" s="88" t="str">
        <f>CONCATENATE(Measures!B51&amp;" - "&amp;Measures!D51)</f>
        <v>C3 K1: RRI – Raziskave, razvoj in inovacije - Sofinanciranje investicij v RRI demonstracijske in pilotne projekte</v>
      </c>
    </row>
    <row r="53" spans="12:17" ht="30" x14ac:dyDescent="0.25">
      <c r="Q53" s="88" t="str">
        <f>CONCATENATE(Measures!B52&amp;" - "&amp;Measures!D52)</f>
        <v>C3 K1: RRI – Raziskave, razvoj in inovacije - Vzpostavitev Nacionalnega inštituta za hrano kot osrednjega stebra inovacijskega ekosistema v verigah preskrbe s hrano</v>
      </c>
    </row>
    <row r="54" spans="12:17" x14ac:dyDescent="0.25">
      <c r="L54" t="s">
        <v>129</v>
      </c>
      <c r="M54" s="102" t="s">
        <v>304</v>
      </c>
      <c r="P54" t="str">
        <f>CONCATENATE(ROW(P54)-2," - ",[1]Components!B50)</f>
        <v xml:space="preserve">52 - </v>
      </c>
      <c r="Q54" s="88" t="e">
        <f>CONCATENATE(Measures!#REF!&amp;" - "&amp;Measures!#REF!)</f>
        <v>#REF!</v>
      </c>
    </row>
    <row r="55" spans="12:17" x14ac:dyDescent="0.25">
      <c r="L55" t="s">
        <v>130</v>
      </c>
      <c r="M55" s="102" t="s">
        <v>305</v>
      </c>
      <c r="P55" t="str">
        <f>CONCATENATE(ROW(P55)-2," - ",[1]Components!B51)</f>
        <v xml:space="preserve">53 - </v>
      </c>
      <c r="Q55" s="88" t="str">
        <f>CONCATENATE(Measures!B53&amp;" - "&amp;Measures!D53)</f>
        <v>C3 K2: Dvig produktivnosti, prijazno poslovno okolje za investitorje  - Krepitev kapitalskih trgov</v>
      </c>
    </row>
    <row r="56" spans="12:17" ht="30" x14ac:dyDescent="0.25">
      <c r="L56" t="s">
        <v>131</v>
      </c>
      <c r="M56" s="102" t="s">
        <v>306</v>
      </c>
      <c r="P56" t="str">
        <f>CONCATENATE(ROW(P56)-2," - ",[1]Components!B52)</f>
        <v xml:space="preserve">54 - </v>
      </c>
      <c r="Q56" s="88" t="str">
        <f>CONCATENATE(Measures!B54&amp;" - "&amp;Measures!D54)</f>
        <v xml:space="preserve">C3 K2: Dvig produktivnosti, prijazno poslovno okolje za investitorje  - Produktivnejše gospodarstvo za digitalni in zeleni prehod </v>
      </c>
    </row>
    <row r="57" spans="12:17" ht="30" x14ac:dyDescent="0.25">
      <c r="L57" t="s">
        <v>133</v>
      </c>
      <c r="M57" s="102" t="s">
        <v>307</v>
      </c>
      <c r="P57" t="str">
        <f>CONCATENATE(ROW(P57)-2," - ",[1]Components!B53)</f>
        <v xml:space="preserve">55 - </v>
      </c>
      <c r="Q57" s="88" t="str">
        <f>CONCATENATE(Measures!B55&amp;" - "&amp;Measures!D55)</f>
        <v>C3 K2: Dvig produktivnosti, prijazno poslovno okolje za investitorje  - Podpora investicijam za večjo produktivnost, konkurenčnost, odpornost in dekarbonizacijo gospodarstva ter za ohranjanje in nastajanje delovnih mest</v>
      </c>
    </row>
    <row r="58" spans="12:17" ht="30" x14ac:dyDescent="0.25">
      <c r="L58" t="s">
        <v>134</v>
      </c>
      <c r="M58" s="102" t="s">
        <v>308</v>
      </c>
      <c r="P58" t="str">
        <f>CONCATENATE(ROW(P58)-2," - ",[1]Components!B54)</f>
        <v xml:space="preserve">56 - </v>
      </c>
      <c r="Q58" s="88" t="str">
        <f>CONCATENATE(Measures!B56&amp;" - "&amp;Measures!D56)</f>
        <v>C3 K2: Dvig produktivnosti, prijazno poslovno okolje za investitorje  - Zagotavljanje inovativnih ekosistemov ekonomsko-poslovne infrastrukture</v>
      </c>
    </row>
    <row r="59" spans="12:17" x14ac:dyDescent="0.25">
      <c r="L59" t="s">
        <v>135</v>
      </c>
      <c r="M59" s="102" t="s">
        <v>309</v>
      </c>
      <c r="P59" t="str">
        <f>CONCATENATE(ROW(P59)-2," - ",[1]Components!B55)</f>
        <v xml:space="preserve">57 - </v>
      </c>
      <c r="Q59" s="88" t="e">
        <f>CONCATENATE(Measures!#REF!&amp;" - "&amp;Measures!#REF!)</f>
        <v>#REF!</v>
      </c>
    </row>
    <row r="60" spans="12:17" x14ac:dyDescent="0.25">
      <c r="L60" t="s">
        <v>136</v>
      </c>
      <c r="M60" s="102" t="s">
        <v>310</v>
      </c>
      <c r="P60" t="str">
        <f>CONCATENATE(ROW(P60)-2," - ",[1]Components!B56)</f>
        <v xml:space="preserve">58 - </v>
      </c>
      <c r="Q60" s="88" t="e">
        <f>CONCATENATE(Measures!#REF!&amp;" - "&amp;Measures!#REF!)</f>
        <v>#REF!</v>
      </c>
    </row>
    <row r="61" spans="12:17" x14ac:dyDescent="0.25">
      <c r="L61" t="s">
        <v>137</v>
      </c>
      <c r="M61" s="102" t="s">
        <v>311</v>
      </c>
      <c r="P61" t="str">
        <f>CONCATENATE(ROW(P61)-2," - ",[1]Components!B57)</f>
        <v xml:space="preserve">59 - </v>
      </c>
      <c r="Q61" s="88" t="e">
        <f>CONCATENATE(Measures!#REF!&amp;" - "&amp;Measures!#REF!)</f>
        <v>#REF!</v>
      </c>
    </row>
    <row r="62" spans="12:17" x14ac:dyDescent="0.25">
      <c r="L62" t="s">
        <v>138</v>
      </c>
      <c r="M62" s="102" t="s">
        <v>312</v>
      </c>
      <c r="P62" t="str">
        <f>CONCATENATE(ROW(P62)-2," - ",[1]Components!B58)</f>
        <v xml:space="preserve">60 - </v>
      </c>
      <c r="Q62" s="88" t="e">
        <f>CONCATENATE(Measures!#REF!&amp;" - "&amp;Measures!#REF!)</f>
        <v>#REF!</v>
      </c>
    </row>
    <row r="63" spans="12:17" x14ac:dyDescent="0.25">
      <c r="L63" t="s">
        <v>139</v>
      </c>
      <c r="M63" s="102" t="s">
        <v>313</v>
      </c>
      <c r="P63" t="str">
        <f>CONCATENATE(ROW(P63)-2," - ",[1]Components!B59)</f>
        <v xml:space="preserve">61 - </v>
      </c>
      <c r="Q63" s="88" t="e">
        <f>CONCATENATE(Measures!#REF!&amp;" - "&amp;Measures!#REF!)</f>
        <v>#REF!</v>
      </c>
    </row>
    <row r="64" spans="12:17" x14ac:dyDescent="0.25">
      <c r="L64" t="s">
        <v>140</v>
      </c>
      <c r="M64" s="102" t="s">
        <v>314</v>
      </c>
      <c r="P64" t="str">
        <f>CONCATENATE(ROW(P64)-2," - ",[1]Components!B60)</f>
        <v xml:space="preserve">62 - </v>
      </c>
      <c r="Q64" s="88" t="e">
        <f>CONCATENATE(Measures!#REF!&amp;" - "&amp;Measures!#REF!)</f>
        <v>#REF!</v>
      </c>
    </row>
    <row r="65" spans="12:17" ht="30" x14ac:dyDescent="0.25">
      <c r="L65" t="s">
        <v>142</v>
      </c>
      <c r="M65" s="102" t="s">
        <v>315</v>
      </c>
      <c r="P65" t="str">
        <f>CONCATENATE(ROW(P65)-2," - ",[1]Components!B61)</f>
        <v xml:space="preserve">63 - </v>
      </c>
      <c r="Q65" s="88" t="str">
        <f>CONCATENATE(Measures!B57&amp;" - "&amp;Measures!D57)</f>
        <v>C3 K3: Trg dela – ukrepi za zmanjševanje posledic negativnih strukturnih trendov  - Strukturni ukrepi za krepitev (odpornosti) trga dela</v>
      </c>
    </row>
    <row r="66" spans="12:17" x14ac:dyDescent="0.25">
      <c r="L66" t="s">
        <v>143</v>
      </c>
      <c r="M66" s="102" t="s">
        <v>316</v>
      </c>
      <c r="P66" t="str">
        <f>CONCATENATE(ROW(P66)-2," - ",[1]Components!B62)</f>
        <v xml:space="preserve">64 - </v>
      </c>
      <c r="Q66" s="88" t="e">
        <f>CONCATENATE(Measures!#REF!&amp;" - "&amp;Measures!#REF!)</f>
        <v>#REF!</v>
      </c>
    </row>
    <row r="67" spans="12:17" ht="30" x14ac:dyDescent="0.25">
      <c r="L67" t="s">
        <v>144</v>
      </c>
      <c r="M67" s="102" t="s">
        <v>317</v>
      </c>
      <c r="P67" t="str">
        <f>CONCATENATE(ROW(P67)-2," - ",[1]Components!B63)</f>
        <v xml:space="preserve">65 - </v>
      </c>
      <c r="Q67" s="88" t="str">
        <f>CONCATENATE(Measures!B58&amp;" - "&amp;Measures!D58)</f>
        <v>C3 K3: Trg dela – ukrepi za zmanjševanje posledic negativnih strukturnih trendov  - Podpora prožnejšim načinom organizacije dela</v>
      </c>
    </row>
    <row r="68" spans="12:17" ht="30" x14ac:dyDescent="0.25">
      <c r="L68" t="s">
        <v>145</v>
      </c>
      <c r="M68" s="102" t="s">
        <v>318</v>
      </c>
      <c r="P68" t="str">
        <f>CONCATENATE(ROW(P68)-2," - ",[1]Components!B64)</f>
        <v xml:space="preserve">66 - </v>
      </c>
      <c r="Q68" s="88" t="str">
        <f>CONCATENATE(Measures!B59&amp;" - "&amp;Measures!D59)</f>
        <v>C3 K3: Trg dela – ukrepi za zmanjševanje posledic negativnih strukturnih trendov  - Uvajanje prožnejših načinov dela, prilagojenih potrebam invalidov, v invalidskih podjetjih in zaposlitvenih centrih</v>
      </c>
    </row>
    <row r="69" spans="12:17" x14ac:dyDescent="0.25">
      <c r="L69" t="s">
        <v>146</v>
      </c>
      <c r="M69" s="102" t="s">
        <v>319</v>
      </c>
      <c r="P69" t="str">
        <f>CONCATENATE(ROW(P69)-2," - ",[1]Components!B65)</f>
        <v xml:space="preserve">67 - </v>
      </c>
      <c r="Q69" s="88" t="str">
        <f>CONCATENATE(Measures!B60&amp;" - "&amp;Measures!D60)</f>
        <v>C3 K3: Trg dela – ukrepi za zmanjševanje posledic negativnih strukturnih trendov  - Hitrejši vstop mladih na trg dela</v>
      </c>
    </row>
    <row r="70" spans="12:17" ht="30" x14ac:dyDescent="0.25">
      <c r="L70" t="s">
        <v>147</v>
      </c>
      <c r="M70" s="102" t="s">
        <v>320</v>
      </c>
      <c r="P70" t="str">
        <f>CONCATENATE(ROW(P70)-2," - ",[1]Components!B66)</f>
        <v xml:space="preserve">68 - </v>
      </c>
      <c r="Q70" s="88" t="str">
        <f>CONCATENATE(Measures!B61&amp;" - "&amp;Measures!D61)</f>
        <v>C3 K3: Trg dela – ukrepi za zmanjševanje posledic negativnih strukturnih trendov  - Usposabljanje in izobraževanje zaposlenih</v>
      </c>
    </row>
    <row r="71" spans="12:17" ht="30" x14ac:dyDescent="0.25">
      <c r="L71" t="s">
        <v>148</v>
      </c>
      <c r="M71" s="102" t="s">
        <v>321</v>
      </c>
      <c r="P71" t="str">
        <f>CONCATENATE(ROW(P71)-2," - ",[1]Components!B67)</f>
        <v xml:space="preserve">69 - </v>
      </c>
      <c r="Q71" s="88" t="str">
        <f>CONCATENATE(Measures!B62&amp;" - "&amp;Measures!D62)</f>
        <v>C3 K4: Preoblikovanje slovenskega turizma ter investicije v infrastrukturo na področju turizma in kulturne dediščine  - Krepitev trajnostnega razvoja turizma</v>
      </c>
    </row>
    <row r="72" spans="12:17" ht="30" x14ac:dyDescent="0.25">
      <c r="L72" t="s">
        <v>149</v>
      </c>
      <c r="M72" s="102" t="s">
        <v>322</v>
      </c>
      <c r="P72" t="str">
        <f>CONCATENATE(ROW(P72)-2," - ",[1]Components!B68)</f>
        <v xml:space="preserve">70 - </v>
      </c>
      <c r="Q72" s="88" t="str">
        <f>CONCATENATE(Measures!B63&amp;" - "&amp;Measures!D63)</f>
        <v xml:space="preserve">C3 K4: Preoblikovanje slovenskega turizma ter investicije v infrastrukturo na področju turizma in kulturne dediščine  - Trajnostni razvoj slovenske nastanitvene turistične ponudbe za dvig dodane vrednosti turizma </v>
      </c>
    </row>
    <row r="73" spans="12:17" ht="30" x14ac:dyDescent="0.25">
      <c r="L73" t="s">
        <v>150</v>
      </c>
      <c r="M73" s="102" t="s">
        <v>323</v>
      </c>
      <c r="P73" t="str">
        <f>CONCATENATE(ROW(P73)-2," - ",[1]Components!B69)</f>
        <v xml:space="preserve">71 - </v>
      </c>
      <c r="Q73" s="88" t="str">
        <f>CONCATENATE(Measures!B64&amp;" - "&amp;Measures!D64)</f>
        <v xml:space="preserve">C3 K4: Preoblikovanje slovenskega turizma ter investicije v infrastrukturo na področju turizma in kulturne dediščine  - Trajnostni razvoj javne in skupne turistične infrastrukture in naravnih znamenitosti v turističnih destinacijah </v>
      </c>
    </row>
    <row r="74" spans="12:17" ht="45" x14ac:dyDescent="0.25">
      <c r="L74" t="s">
        <v>171</v>
      </c>
      <c r="M74" s="102" t="s">
        <v>324</v>
      </c>
      <c r="P74" t="str">
        <f>CONCATENATE(ROW(P74)-2," - ",[1]Components!B70)</f>
        <v xml:space="preserve">72 - </v>
      </c>
      <c r="Q74" s="88" t="str">
        <f>CONCATENATE(Measures!B65&amp;" - "&amp;Measures!D65)</f>
        <v xml:space="preserve">C3 K4: Preoblikovanje slovenskega turizma ter investicije v infrastrukturo na področju turizma in kulturne dediščine  - Trajnostna obnova in oživljanje kulturne dediščine in javne kulturne infrastrukture ter vključevanje kulturnih doživetij v slovenski turizem  </v>
      </c>
    </row>
    <row r="75" spans="12:17" ht="30" x14ac:dyDescent="0.25">
      <c r="M75" s="102" t="s">
        <v>325</v>
      </c>
      <c r="P75" t="str">
        <f>CONCATENATE(ROW(P75)-2," - ",[1]Components!B71)</f>
        <v xml:space="preserve">73 - </v>
      </c>
      <c r="Q75" s="88" t="str">
        <f>CONCATENATE(Measures!B66&amp;" - "&amp;Measures!D66)</f>
        <v>C3 K5: Krepitev kompetenc, zlasti digitalnih in tistih, ki jih zahtevajo poklici prihodnosti in zeleni prehod - Prenova vzgojno izobraževalnega sistema za zeleni in digitalni prehod</v>
      </c>
    </row>
    <row r="76" spans="12:17" ht="45" x14ac:dyDescent="0.25">
      <c r="M76" s="102" t="s">
        <v>326</v>
      </c>
      <c r="P76" t="str">
        <f>CONCATENATE(ROW(P76)-2," - ",[1]Components!B72)</f>
        <v xml:space="preserve">74 - </v>
      </c>
      <c r="Q76" s="88" t="str">
        <f>CONCATENATE(Measures!B67&amp;" - "&amp;Measures!D67)</f>
        <v>C3 K5: Krepitev kompetenc, zlasti digitalnih in tistih, ki jih zahtevajo poklici prihodnosti in zeleni prehod - Reforma visokega šolstva za zelen in odporen prehod v Družbo 5.0 (sistem, ki je odziven na potrebe iz okolja in ustvarja visokokvalificirano delovno silo za poklice prihodnosti)</v>
      </c>
    </row>
    <row r="77" spans="12:17" ht="45" x14ac:dyDescent="0.25">
      <c r="M77" s="102" t="s">
        <v>327</v>
      </c>
      <c r="P77" t="str">
        <f>CONCATENATE(ROW(P77)-2," - ",[1]Components!B73)</f>
        <v xml:space="preserve">75 - </v>
      </c>
      <c r="Q77" s="88" t="str">
        <f>CONCATENATE(Measures!B68&amp;" - "&amp;Measures!D68)</f>
        <v>C3 K5: Krepitev kompetenc, zlasti digitalnih in tistih, ki jih zahtevajo poklici prihodnosti in zeleni prehod - Modernizacija srednjega poklicnega in strokovnega izobraževanja vključno z vajeništvom, prenova višješolskih študijskih programov ter vzpostavitev digitalno podprtih učnih mest</v>
      </c>
    </row>
    <row r="78" spans="12:17" ht="30" x14ac:dyDescent="0.25">
      <c r="M78" s="102" t="s">
        <v>328</v>
      </c>
      <c r="P78" t="str">
        <f>CONCATENATE(ROW(P78)-2," - ",[1]Components!B74)</f>
        <v xml:space="preserve">76 - </v>
      </c>
      <c r="Q78" s="88" t="str">
        <f>CONCATENATE(Measures!B69&amp;" - "&amp;Measures!D69)</f>
        <v>C3 K5: Krepitev kompetenc, zlasti digitalnih in tistih, ki jih zahtevajo poklici prihodnosti in zeleni prehod - Strategija za ozelenitev izobraževalne in raziskovalne infrastrukture v Sloveniji</v>
      </c>
    </row>
    <row r="79" spans="12:17" ht="30" x14ac:dyDescent="0.25">
      <c r="M79" s="102" t="s">
        <v>329</v>
      </c>
      <c r="P79" t="str">
        <f>CONCATENATE(ROW(P79)-2," - ",[1]Components!B75)</f>
        <v xml:space="preserve">77 - </v>
      </c>
      <c r="Q79" s="88" t="str">
        <f>CONCATENATE(Measures!B70&amp;" - "&amp;Measures!D70)</f>
        <v>C3 K5: Krepitev kompetenc, zlasti digitalnih in tistih, ki jih zahtevajo poklici prihodnosti in zeleni prehod - Celovita transformacija (trajnost in odpornost) zelenega in digitalnega izobraževanja</v>
      </c>
    </row>
    <row r="80" spans="12:17" ht="45" x14ac:dyDescent="0.25">
      <c r="M80" s="102" t="s">
        <v>330</v>
      </c>
      <c r="P80" t="str">
        <f>CONCATENATE(ROW(P80)-2," - ",[1]Components!B76)</f>
        <v xml:space="preserve">78 - </v>
      </c>
      <c r="Q80" s="88" t="str">
        <f>CONCATENATE(Measures!B71&amp;" - "&amp;Measures!D71)</f>
        <v>C3 K5: Krepitev kompetenc, zlasti digitalnih in tistih, ki jih zahtevajo poklici prihodnosti in zeleni prehod - Izvajanje pilotnih projektov, katerih rezultati bodo podlaga za pripravo izhodišč za reformo visokega šolstva za zelen in odporen prehod v Družbo 5.0</v>
      </c>
    </row>
    <row r="81" spans="13:17" ht="30" x14ac:dyDescent="0.25">
      <c r="M81" s="102" t="s">
        <v>331</v>
      </c>
      <c r="P81" t="str">
        <f>CONCATENATE(ROW(P81)-2," - ",[1]Components!B77)</f>
        <v xml:space="preserve">79 - </v>
      </c>
      <c r="Q81" s="88" t="str">
        <f>CONCATENATE(Measures!B72&amp;" - "&amp;Measures!D72)</f>
        <v>C3 K5: Krepitev kompetenc, zlasti digitalnih in tistih, ki jih zahtevajo poklici prihodnosti in zeleni prehod - Krepitev sodelovanja med izobraževalnim sistemom in trgom dela</v>
      </c>
    </row>
    <row r="82" spans="13:17" ht="30" x14ac:dyDescent="0.25">
      <c r="M82" s="102" t="s">
        <v>332</v>
      </c>
      <c r="P82" t="str">
        <f>CONCATENATE(ROW(P82)-2," - ",[1]Components!B78)</f>
        <v xml:space="preserve">80 - </v>
      </c>
      <c r="Q82" s="88" t="str">
        <f>CONCATENATE(Measures!B73&amp;" - "&amp;Measures!D73)</f>
        <v>C3 K5: Krepitev kompetenc, zlasti digitalnih in tistih, ki jih zahtevajo poklici prihodnosti in zeleni prehod - Ozelenitev izobraževalne infrastrukture v Sloveniji</v>
      </c>
    </row>
    <row r="83" spans="13:17" x14ac:dyDescent="0.25">
      <c r="M83" s="102" t="s">
        <v>333</v>
      </c>
      <c r="P83" t="str">
        <f>CONCATENATE(ROW(P83)-2," - ",[1]Components!B79)</f>
        <v xml:space="preserve">81 - </v>
      </c>
      <c r="Q83" s="88" t="str">
        <f>CONCATENATE(Measures!B74&amp;" - "&amp;Measures!D74)</f>
        <v>C3 K6: Učinkovite javne institucije - Odpravljanje administrativnih ovir</v>
      </c>
    </row>
    <row r="84" spans="13:17" x14ac:dyDescent="0.25">
      <c r="M84" s="102" t="s">
        <v>334</v>
      </c>
      <c r="P84" t="str">
        <f>CONCATENATE(ROW(P84)-2," - ",[1]Components!B80)</f>
        <v xml:space="preserve">82 - </v>
      </c>
      <c r="Q84" s="88" t="str">
        <f>CONCATENATE(Measures!B75&amp;" - "&amp;Measures!D75)</f>
        <v>C3 K6: Učinkovite javne institucije - Moderen in odporen javni sektor</v>
      </c>
    </row>
    <row r="85" spans="13:17" x14ac:dyDescent="0.25">
      <c r="M85" s="102" t="s">
        <v>335</v>
      </c>
      <c r="P85" t="str">
        <f>CONCATENATE(ROW(P85)-2," - ",[1]Components!B81)</f>
        <v xml:space="preserve">83 - </v>
      </c>
      <c r="Q85" s="88" t="str">
        <f>CONCATENATE(Measures!B76&amp;" - "&amp;Measures!D76)</f>
        <v>C3 K6: Učinkovite javne institucije - Ustvarjanje sistemskih pogojev za rast investicij</v>
      </c>
    </row>
    <row r="86" spans="13:17" x14ac:dyDescent="0.25">
      <c r="M86" s="102" t="s">
        <v>336</v>
      </c>
      <c r="P86" t="str">
        <f>CONCATENATE(ROW(P86)-2," - ",[1]Components!B82)</f>
        <v xml:space="preserve">84 - </v>
      </c>
      <c r="Q86" s="88" t="str">
        <f>CONCATENATE(Measures!B77&amp;" - "&amp;Measures!D77)</f>
        <v>C4 K1: Zdravstvo - Reforma zdravstvenega sistema</v>
      </c>
    </row>
    <row r="87" spans="13:17" x14ac:dyDescent="0.25">
      <c r="M87" s="102" t="s">
        <v>337</v>
      </c>
      <c r="P87" t="str">
        <f>CONCATENATE(ROW(P87)-2," - ",[1]Components!B83)</f>
        <v xml:space="preserve">85 - </v>
      </c>
      <c r="Q87" s="88" t="str">
        <f>CONCATENATE(Measures!B78&amp;" - "&amp;Measures!D78)</f>
        <v>C4 K1: Zdravstvo - Krepitev kompetenc kadrov v zdravstvu za zagotavljanje kakovosti oskrbe</v>
      </c>
    </row>
    <row r="88" spans="13:17" x14ac:dyDescent="0.25">
      <c r="M88" s="102" t="s">
        <v>338</v>
      </c>
      <c r="P88" t="str">
        <f>CONCATENATE(ROW(P88)-2," - ",[1]Components!B84)</f>
        <v xml:space="preserve">86 - </v>
      </c>
      <c r="Q88" s="88" t="str">
        <f>CONCATENATE(Measures!B79&amp;" - "&amp;Measures!D79)</f>
        <v>C4 K1: Zdravstvo - Digitalna preobrazba zdravstva</v>
      </c>
    </row>
    <row r="89" spans="13:17" x14ac:dyDescent="0.25">
      <c r="M89" s="102" t="s">
        <v>339</v>
      </c>
      <c r="P89" t="str">
        <f>CONCATENATE(ROW(P89)-2," - ",[1]Components!B85)</f>
        <v xml:space="preserve">87 - </v>
      </c>
      <c r="Q89" s="88" t="str">
        <f>CONCATENATE(Measures!B80&amp;" - "&amp;Measures!D80)</f>
        <v>C4 K1: Zdravstvo - Dostopnost zdravstvenega sistema</v>
      </c>
    </row>
    <row r="90" spans="13:17" x14ac:dyDescent="0.25">
      <c r="M90" s="102" t="s">
        <v>340</v>
      </c>
      <c r="P90" t="str">
        <f>CONCATENATE(ROW(P90)-2," - ",[1]Components!B86)</f>
        <v xml:space="preserve">88 - </v>
      </c>
      <c r="Q90" s="88" t="str">
        <f>CONCATENATE(Measures!B81&amp;" - "&amp;Measures!D81)</f>
        <v>C4 K1: Zdravstvo - Učinkovita obravnava nalezljivih bolezni</v>
      </c>
    </row>
    <row r="91" spans="13:17" x14ac:dyDescent="0.25">
      <c r="M91" s="102" t="s">
        <v>341</v>
      </c>
      <c r="P91" t="str">
        <f>CONCATENATE(ROW(P91)-2," - ",[1]Components!B87)</f>
        <v xml:space="preserve">89 - </v>
      </c>
      <c r="Q91" s="88" t="e">
        <f>CONCATENATE(Measures!#REF!&amp;" - "&amp;Measures!#REF!)</f>
        <v>#REF!</v>
      </c>
    </row>
    <row r="92" spans="13:17" x14ac:dyDescent="0.25">
      <c r="M92" s="102" t="s">
        <v>342</v>
      </c>
      <c r="P92" t="str">
        <f>CONCATENATE(ROW(P92)-2," - ",[1]Components!B88)</f>
        <v xml:space="preserve">90 - </v>
      </c>
      <c r="Q92" s="88" t="str">
        <f>CONCATENATE(Measures!B82&amp;" - "&amp;Measures!D82)</f>
        <v xml:space="preserve">C4 K2: Socialna varnost in dolgotrajna oskrba - Vzpostavitev enotne sistemske ureditve na področju dolgotrajne oskrbe </v>
      </c>
    </row>
    <row r="93" spans="13:17" ht="30" x14ac:dyDescent="0.25">
      <c r="M93" s="102" t="s">
        <v>343</v>
      </c>
      <c r="P93" t="str">
        <f>CONCATENATE(ROW(P93)-2," - ",[1]Components!B89)</f>
        <v xml:space="preserve">91 - </v>
      </c>
      <c r="Q93" s="88" t="str">
        <f>CONCATENATE(Measures!B83&amp;" - "&amp;Measures!D83)</f>
        <v>C4 K2: Socialna varnost in dolgotrajna oskrba - Zagotavljanje celostne obravnave oseb, ki potrebujejo višji obseg DO in kompleksnejše storitve s področja zdravstvene nege oziroma kontinuirano zdravstveno nego</v>
      </c>
    </row>
    <row r="94" spans="13:17" ht="30" x14ac:dyDescent="0.25">
      <c r="M94" s="102" t="s">
        <v>344</v>
      </c>
      <c r="P94" t="str">
        <f>CONCATENATE(ROW(P94)-2," - ",[1]Components!B90)</f>
        <v xml:space="preserve">92 - </v>
      </c>
      <c r="Q94" s="88" t="str">
        <f>CONCATENATE(Measures!B84&amp;" - "&amp;Measures!D84)</f>
        <v>C4 K2: Socialna varnost in dolgotrajna oskrba - Zagotovitev varnega okolja bivanja za osebe, ki so odvisne od pomoči drugih</v>
      </c>
    </row>
    <row r="95" spans="13:17" x14ac:dyDescent="0.25">
      <c r="M95" s="102" t="s">
        <v>345</v>
      </c>
      <c r="P95" t="str">
        <f>CONCATENATE(ROW(P95)-2," - ",[1]Components!B91)</f>
        <v xml:space="preserve">93 - </v>
      </c>
      <c r="Q95" s="88" t="str">
        <f>CONCATENATE(Measures!B85&amp;" - "&amp;Measures!D85)</f>
        <v xml:space="preserve">C4 K3: Stanovanjska politika - Vzpostavitev pogojev za krepitev fonda javnih najemnih stanovanj </v>
      </c>
    </row>
    <row r="96" spans="13:17" x14ac:dyDescent="0.25">
      <c r="M96" s="102" t="s">
        <v>346</v>
      </c>
      <c r="P96" t="str">
        <f>CONCATENATE(ROW(P96)-2," - ",[1]Components!B92)</f>
        <v xml:space="preserve">94 - </v>
      </c>
      <c r="Q96" s="88" t="str">
        <f>CONCATENATE(Measures!B86&amp;" - "&amp;Measures!D86)</f>
        <v>C4 K3: Stanovanjska politika - Zagotavljanje javnih najemnih stanovanj</v>
      </c>
    </row>
    <row r="97" spans="13:17" x14ac:dyDescent="0.25">
      <c r="M97" s="102" t="s">
        <v>347</v>
      </c>
      <c r="P97" t="str">
        <f>CONCATENATE(ROW(P97)-2," - ",[1]Components!B93)</f>
        <v xml:space="preserve">95 - </v>
      </c>
      <c r="Q97" s="88"/>
    </row>
    <row r="98" spans="13:17" x14ac:dyDescent="0.25">
      <c r="M98" s="102" t="s">
        <v>348</v>
      </c>
      <c r="P98" t="str">
        <f>CONCATENATE(ROW(P98)-2," - ",[1]Components!B94)</f>
        <v xml:space="preserve">96 - </v>
      </c>
      <c r="Q98" s="88"/>
    </row>
    <row r="99" spans="13:17" x14ac:dyDescent="0.25">
      <c r="M99" s="102" t="s">
        <v>349</v>
      </c>
      <c r="P99" t="str">
        <f>CONCATENATE(ROW(P99)-2," - ",[1]Components!B95)</f>
        <v xml:space="preserve">97 - </v>
      </c>
      <c r="Q99" s="88"/>
    </row>
    <row r="100" spans="13:17" x14ac:dyDescent="0.25">
      <c r="M100" s="102" t="s">
        <v>350</v>
      </c>
      <c r="P100" t="str">
        <f>CONCATENATE(ROW(P100)-2," - ",[1]Components!B96)</f>
        <v xml:space="preserve">98 - </v>
      </c>
      <c r="Q100" s="88"/>
    </row>
    <row r="101" spans="13:17" x14ac:dyDescent="0.25">
      <c r="M101" s="102" t="s">
        <v>351</v>
      </c>
      <c r="P101" t="str">
        <f>CONCATENATE(ROW(P101)-2," - ",[1]Components!B97)</f>
        <v xml:space="preserve">99 - </v>
      </c>
      <c r="Q101" s="88"/>
    </row>
    <row r="102" spans="13:17" x14ac:dyDescent="0.25">
      <c r="M102" s="102" t="s">
        <v>352</v>
      </c>
      <c r="P102" t="str">
        <f>CONCATENATE(ROW(P102)-2," - ",[1]Components!B98)</f>
        <v xml:space="preserve">100 - </v>
      </c>
      <c r="Q102" s="88"/>
    </row>
    <row r="103" spans="13:17" x14ac:dyDescent="0.25">
      <c r="M103" s="102" t="s">
        <v>353</v>
      </c>
      <c r="P103" t="str">
        <f>CONCATENATE(ROW(P103)-2," - ",[1]Components!B99)</f>
        <v xml:space="preserve">101 - </v>
      </c>
      <c r="Q103" s="88"/>
    </row>
    <row r="104" spans="13:17" x14ac:dyDescent="0.25">
      <c r="M104" s="102" t="s">
        <v>354</v>
      </c>
      <c r="P104" t="str">
        <f>CONCATENATE(ROW(P104)-2," - ",[1]Components!B100)</f>
        <v xml:space="preserve">102 - </v>
      </c>
      <c r="Q104" s="88"/>
    </row>
    <row r="105" spans="13:17" x14ac:dyDescent="0.25">
      <c r="M105" s="102" t="s">
        <v>355</v>
      </c>
      <c r="P105" t="str">
        <f>CONCATENATE(ROW(P105)-2," - ",[1]Components!B101)</f>
        <v xml:space="preserve">103 - </v>
      </c>
      <c r="Q105" s="88"/>
    </row>
    <row r="106" spans="13:17" x14ac:dyDescent="0.25">
      <c r="M106" s="102" t="s">
        <v>356</v>
      </c>
      <c r="P106" t="str">
        <f>CONCATENATE(ROW(P106)-2," - ",[1]Components!B102)</f>
        <v xml:space="preserve">104 - </v>
      </c>
      <c r="Q106" s="88"/>
    </row>
    <row r="107" spans="13:17" x14ac:dyDescent="0.25">
      <c r="M107" s="102" t="s">
        <v>357</v>
      </c>
      <c r="P107" t="str">
        <f>CONCATENATE(ROW(P107)-2," - ",[1]Components!B103)</f>
        <v xml:space="preserve">105 - </v>
      </c>
      <c r="Q107" s="88"/>
    </row>
    <row r="108" spans="13:17" x14ac:dyDescent="0.25">
      <c r="M108" s="102" t="s">
        <v>358</v>
      </c>
      <c r="P108" t="str">
        <f>CONCATENATE(ROW(P108)-2," - ",[1]Components!B104)</f>
        <v xml:space="preserve">106 - </v>
      </c>
      <c r="Q108" s="88"/>
    </row>
    <row r="109" spans="13:17" x14ac:dyDescent="0.25">
      <c r="M109" s="102" t="s">
        <v>359</v>
      </c>
      <c r="P109" t="str">
        <f>CONCATENATE(ROW(P109)-2," - ",[1]Components!B105)</f>
        <v xml:space="preserve">107 - </v>
      </c>
      <c r="Q109" s="88"/>
    </row>
    <row r="110" spans="13:17" x14ac:dyDescent="0.25">
      <c r="M110" s="102" t="s">
        <v>360</v>
      </c>
      <c r="P110" t="str">
        <f>CONCATENATE(ROW(P110)-2," - ",[1]Components!B106)</f>
        <v xml:space="preserve">108 - </v>
      </c>
      <c r="Q110" s="88"/>
    </row>
    <row r="111" spans="13:17" x14ac:dyDescent="0.25">
      <c r="M111" s="102" t="s">
        <v>361</v>
      </c>
      <c r="P111" t="str">
        <f>CONCATENATE(ROW(P111)-2," - ",[1]Components!B107)</f>
        <v xml:space="preserve">109 - </v>
      </c>
      <c r="Q111" s="88"/>
    </row>
    <row r="112" spans="13:17" x14ac:dyDescent="0.25">
      <c r="M112" s="102" t="s">
        <v>362</v>
      </c>
      <c r="P112" t="str">
        <f>CONCATENATE(ROW(P112)-2," - ",[1]Components!B108)</f>
        <v xml:space="preserve">110 - </v>
      </c>
      <c r="Q112" s="88"/>
    </row>
    <row r="113" spans="13:17" x14ac:dyDescent="0.25">
      <c r="M113" s="102" t="s">
        <v>363</v>
      </c>
      <c r="P113" t="str">
        <f>CONCATENATE(ROW(P113)-2," - ",[1]Components!B109)</f>
        <v xml:space="preserve">111 - </v>
      </c>
      <c r="Q113" s="88"/>
    </row>
    <row r="114" spans="13:17" x14ac:dyDescent="0.25">
      <c r="M114" s="102" t="s">
        <v>364</v>
      </c>
      <c r="P114" t="str">
        <f>CONCATENATE(ROW(P114)-2," - ",[1]Components!B110)</f>
        <v xml:space="preserve">112 - </v>
      </c>
      <c r="Q114" s="88"/>
    </row>
    <row r="115" spans="13:17" x14ac:dyDescent="0.25">
      <c r="M115" s="102" t="s">
        <v>365</v>
      </c>
      <c r="P115" t="str">
        <f>CONCATENATE(ROW(P115)-2," - ",[1]Components!B111)</f>
        <v xml:space="preserve">113 - </v>
      </c>
      <c r="Q115" s="88"/>
    </row>
    <row r="116" spans="13:17" x14ac:dyDescent="0.25">
      <c r="M116" s="102" t="s">
        <v>366</v>
      </c>
      <c r="P116" t="str">
        <f>CONCATENATE(ROW(P116)-2," - ",[1]Components!B112)</f>
        <v xml:space="preserve">114 - </v>
      </c>
      <c r="Q116" s="88"/>
    </row>
    <row r="117" spans="13:17" x14ac:dyDescent="0.25">
      <c r="M117" s="102" t="s">
        <v>367</v>
      </c>
      <c r="P117" t="str">
        <f>CONCATENATE(ROW(P117)-2," - ",[1]Components!B113)</f>
        <v xml:space="preserve">115 - </v>
      </c>
      <c r="Q117" s="88"/>
    </row>
    <row r="118" spans="13:17" x14ac:dyDescent="0.25">
      <c r="M118" s="102" t="s">
        <v>368</v>
      </c>
      <c r="P118" t="str">
        <f>CONCATENATE(ROW(P118)-2," - ",[1]Components!B114)</f>
        <v xml:space="preserve">116 - </v>
      </c>
      <c r="Q118" s="88"/>
    </row>
    <row r="119" spans="13:17" x14ac:dyDescent="0.25">
      <c r="M119" s="102" t="s">
        <v>369</v>
      </c>
      <c r="P119" t="str">
        <f>CONCATENATE(ROW(P119)-2," - ",[1]Components!B115)</f>
        <v xml:space="preserve">117 - </v>
      </c>
      <c r="Q119" s="88"/>
    </row>
    <row r="120" spans="13:17" x14ac:dyDescent="0.25">
      <c r="M120" s="102" t="s">
        <v>370</v>
      </c>
      <c r="P120" t="str">
        <f>CONCATENATE(ROW(P120)-2," - ",[1]Components!B116)</f>
        <v xml:space="preserve">118 - </v>
      </c>
      <c r="Q120" s="88"/>
    </row>
    <row r="121" spans="13:17" x14ac:dyDescent="0.25">
      <c r="M121" s="102" t="s">
        <v>371</v>
      </c>
      <c r="P121" t="str">
        <f>CONCATENATE(ROW(P121)-2," - ",[1]Components!B117)</f>
        <v xml:space="preserve">119 - </v>
      </c>
      <c r="Q121" s="88"/>
    </row>
    <row r="122" spans="13:17" x14ac:dyDescent="0.25">
      <c r="M122" s="102" t="s">
        <v>372</v>
      </c>
      <c r="P122" t="str">
        <f>CONCATENATE(ROW(P122)-2," - ",[1]Components!B118)</f>
        <v xml:space="preserve">120 - </v>
      </c>
      <c r="Q122" s="88"/>
    </row>
    <row r="123" spans="13:17" x14ac:dyDescent="0.25">
      <c r="M123" s="102" t="s">
        <v>373</v>
      </c>
      <c r="P123" t="str">
        <f>CONCATENATE(ROW(P123)-2," - ",[1]Components!B119)</f>
        <v xml:space="preserve">121 - </v>
      </c>
      <c r="Q123" s="88"/>
    </row>
    <row r="124" spans="13:17" x14ac:dyDescent="0.25">
      <c r="M124" s="102" t="s">
        <v>374</v>
      </c>
      <c r="P124" t="str">
        <f>CONCATENATE(ROW(P124)-2," - ",[1]Components!B120)</f>
        <v xml:space="preserve">122 - </v>
      </c>
      <c r="Q124" s="88"/>
    </row>
    <row r="125" spans="13:17" x14ac:dyDescent="0.25">
      <c r="M125" s="102" t="s">
        <v>375</v>
      </c>
      <c r="P125" t="str">
        <f>CONCATENATE(ROW(P125)-2," - ",[1]Components!B121)</f>
        <v xml:space="preserve">123 - </v>
      </c>
      <c r="Q125" s="88"/>
    </row>
    <row r="126" spans="13:17" x14ac:dyDescent="0.25">
      <c r="M126" s="102" t="s">
        <v>376</v>
      </c>
      <c r="P126" t="str">
        <f>CONCATENATE(ROW(P126)-2," - ",[1]Components!B122)</f>
        <v xml:space="preserve">124 - </v>
      </c>
      <c r="Q126" s="88"/>
    </row>
    <row r="127" spans="13:17" x14ac:dyDescent="0.25">
      <c r="M127" s="102" t="s">
        <v>377</v>
      </c>
      <c r="P127" t="str">
        <f>CONCATENATE(ROW(P127)-2," - ",[1]Components!B123)</f>
        <v xml:space="preserve">125 - </v>
      </c>
      <c r="Q127" s="88"/>
    </row>
    <row r="128" spans="13:17" x14ac:dyDescent="0.25">
      <c r="M128" s="102" t="s">
        <v>378</v>
      </c>
      <c r="P128" t="str">
        <f>CONCATENATE(ROW(P128)-2," - ",[1]Components!B124)</f>
        <v xml:space="preserve">126 - </v>
      </c>
      <c r="Q128" s="88"/>
    </row>
    <row r="129" spans="13:17" x14ac:dyDescent="0.25">
      <c r="M129" s="102" t="s">
        <v>379</v>
      </c>
      <c r="P129" t="str">
        <f>CONCATENATE(ROW(P129)-2," - ",[1]Components!B125)</f>
        <v xml:space="preserve">127 - </v>
      </c>
      <c r="Q129" s="88"/>
    </row>
    <row r="130" spans="13:17" x14ac:dyDescent="0.25">
      <c r="M130" s="104" t="s">
        <v>380</v>
      </c>
      <c r="P130" t="str">
        <f>CONCATENATE(ROW(P130)-2," - ",[1]Components!B126)</f>
        <v xml:space="preserve">128 - </v>
      </c>
      <c r="Q130" s="88"/>
    </row>
    <row r="131" spans="13:17" x14ac:dyDescent="0.25">
      <c r="M131" s="104" t="s">
        <v>381</v>
      </c>
      <c r="P131" t="str">
        <f>CONCATENATE(ROW(P131)-2," - ",[1]Components!B127)</f>
        <v xml:space="preserve">129 - </v>
      </c>
      <c r="Q131" s="88"/>
    </row>
    <row r="132" spans="13:17" x14ac:dyDescent="0.25">
      <c r="M132" s="104" t="s">
        <v>382</v>
      </c>
      <c r="P132" t="str">
        <f>CONCATENATE(ROW(P132)-2," - ",[1]Components!B128)</f>
        <v xml:space="preserve">130 - </v>
      </c>
      <c r="Q132" s="88"/>
    </row>
    <row r="133" spans="13:17" x14ac:dyDescent="0.25">
      <c r="M133" s="104" t="s">
        <v>383</v>
      </c>
      <c r="P133" t="str">
        <f>CONCATENATE(ROW(P133)-2," - ",[1]Components!B129)</f>
        <v xml:space="preserve">131 - </v>
      </c>
      <c r="Q133" s="88"/>
    </row>
    <row r="134" spans="13:17" x14ac:dyDescent="0.25">
      <c r="M134" s="102" t="s">
        <v>384</v>
      </c>
      <c r="P134" t="str">
        <f>CONCATENATE(ROW(P134)-2," - ",[1]Components!B130)</f>
        <v xml:space="preserve">132 - </v>
      </c>
      <c r="Q134" s="88"/>
    </row>
    <row r="135" spans="13:17" x14ac:dyDescent="0.25">
      <c r="M135" s="102" t="s">
        <v>385</v>
      </c>
      <c r="P135" t="str">
        <f>CONCATENATE(ROW(P135)-2," - ",[1]Components!B131)</f>
        <v xml:space="preserve">133 - </v>
      </c>
      <c r="Q135" s="88"/>
    </row>
    <row r="136" spans="13:17" x14ac:dyDescent="0.25">
      <c r="M136" s="102" t="s">
        <v>386</v>
      </c>
      <c r="P136" t="str">
        <f>CONCATENATE(ROW(P136)-2," - ",[1]Components!B132)</f>
        <v xml:space="preserve">134 - </v>
      </c>
      <c r="Q136" s="88"/>
    </row>
    <row r="137" spans="13:17" x14ac:dyDescent="0.25">
      <c r="M137" s="102" t="s">
        <v>387</v>
      </c>
      <c r="P137" t="str">
        <f>CONCATENATE(ROW(P137)-2," - ",[1]Components!B133)</f>
        <v xml:space="preserve">135 - </v>
      </c>
      <c r="Q137" s="88"/>
    </row>
    <row r="138" spans="13:17" x14ac:dyDescent="0.25">
      <c r="M138" s="102" t="s">
        <v>388</v>
      </c>
      <c r="P138" t="str">
        <f>CONCATENATE(ROW(P138)-2," - ",[1]Components!B134)</f>
        <v xml:space="preserve">136 - </v>
      </c>
      <c r="Q138" s="88"/>
    </row>
    <row r="139" spans="13:17" x14ac:dyDescent="0.25">
      <c r="M139" s="102" t="s">
        <v>389</v>
      </c>
      <c r="P139" t="str">
        <f>CONCATENATE(ROW(P139)-2," - ",[1]Components!B135)</f>
        <v xml:space="preserve">137 - </v>
      </c>
      <c r="Q139" s="88"/>
    </row>
    <row r="140" spans="13:17" x14ac:dyDescent="0.25">
      <c r="M140" s="102" t="s">
        <v>390</v>
      </c>
      <c r="P140" t="str">
        <f>CONCATENATE(ROW(P140)-2," - ",[1]Components!B136)</f>
        <v xml:space="preserve">138 - </v>
      </c>
      <c r="Q140" s="88"/>
    </row>
    <row r="141" spans="13:17" x14ac:dyDescent="0.25">
      <c r="M141" s="102" t="s">
        <v>391</v>
      </c>
      <c r="P141" t="str">
        <f>CONCATENATE(ROW(P141)-2," - ",[1]Components!B137)</f>
        <v xml:space="preserve">139 - </v>
      </c>
      <c r="Q141" s="88"/>
    </row>
    <row r="142" spans="13:17" x14ac:dyDescent="0.25">
      <c r="M142" s="102" t="s">
        <v>392</v>
      </c>
      <c r="P142" t="str">
        <f>CONCATENATE(ROW(P142)-2," - ",[1]Components!B138)</f>
        <v xml:space="preserve">140 - </v>
      </c>
      <c r="Q142" s="88"/>
    </row>
    <row r="143" spans="13:17" x14ac:dyDescent="0.25">
      <c r="M143" s="102" t="s">
        <v>393</v>
      </c>
      <c r="P143" t="str">
        <f>CONCATENATE(ROW(P143)-2," - ",[1]Components!B139)</f>
        <v xml:space="preserve">141 - </v>
      </c>
      <c r="Q143" s="88"/>
    </row>
    <row r="144" spans="13:17" x14ac:dyDescent="0.25">
      <c r="M144" s="102" t="s">
        <v>394</v>
      </c>
      <c r="P144" t="str">
        <f>CONCATENATE(ROW(P144)-2," - ",[1]Components!B140)</f>
        <v xml:space="preserve">142 - </v>
      </c>
      <c r="Q144" s="88"/>
    </row>
    <row r="145" spans="13:17" x14ac:dyDescent="0.25">
      <c r="M145" s="102" t="s">
        <v>395</v>
      </c>
      <c r="P145" t="str">
        <f>CONCATENATE(ROW(P145)-2," - ",[1]Components!B141)</f>
        <v xml:space="preserve">143 - </v>
      </c>
      <c r="Q145" s="88"/>
    </row>
    <row r="146" spans="13:17" x14ac:dyDescent="0.25">
      <c r="M146" s="102" t="s">
        <v>396</v>
      </c>
      <c r="P146" t="str">
        <f>CONCATENATE(ROW(P146)-2," - ",[1]Components!B142)</f>
        <v xml:space="preserve">144 - </v>
      </c>
      <c r="Q146" s="88"/>
    </row>
    <row r="147" spans="13:17" x14ac:dyDescent="0.25">
      <c r="M147" s="102" t="s">
        <v>397</v>
      </c>
      <c r="P147" t="str">
        <f>CONCATENATE(ROW(P147)-2," - ",[1]Components!B143)</f>
        <v xml:space="preserve">145 - </v>
      </c>
      <c r="Q147" s="88"/>
    </row>
    <row r="148" spans="13:17" x14ac:dyDescent="0.25">
      <c r="M148" s="102" t="s">
        <v>398</v>
      </c>
      <c r="P148" t="str">
        <f>CONCATENATE(ROW(P148)-2," - ",[1]Components!B144)</f>
        <v xml:space="preserve">146 - </v>
      </c>
      <c r="Q148" s="88"/>
    </row>
    <row r="149" spans="13:17" x14ac:dyDescent="0.25">
      <c r="M149" s="102" t="s">
        <v>399</v>
      </c>
      <c r="P149" t="str">
        <f>CONCATENATE(ROW(P149)-2," - ",[1]Components!B145)</f>
        <v xml:space="preserve">147 - </v>
      </c>
      <c r="Q149" s="88"/>
    </row>
    <row r="150" spans="13:17" x14ac:dyDescent="0.25">
      <c r="M150" s="102" t="s">
        <v>400</v>
      </c>
      <c r="P150" t="str">
        <f>CONCATENATE(ROW(P150)-2," - ",[1]Components!B146)</f>
        <v xml:space="preserve">148 - </v>
      </c>
      <c r="Q150" s="88"/>
    </row>
    <row r="151" spans="13:17" x14ac:dyDescent="0.25">
      <c r="M151" s="102" t="s">
        <v>401</v>
      </c>
      <c r="P151" t="str">
        <f>CONCATENATE(ROW(P151)-2," - ",[1]Components!B147)</f>
        <v xml:space="preserve">149 - </v>
      </c>
      <c r="Q151" s="88"/>
    </row>
    <row r="152" spans="13:17" x14ac:dyDescent="0.25">
      <c r="M152" s="102" t="s">
        <v>402</v>
      </c>
      <c r="P152" t="str">
        <f>CONCATENATE(ROW(P152)-2," - ",[1]Components!B148)</f>
        <v xml:space="preserve">150 - </v>
      </c>
      <c r="Q152" s="88"/>
    </row>
    <row r="153" spans="13:17" x14ac:dyDescent="0.25">
      <c r="M153" s="102" t="s">
        <v>403</v>
      </c>
      <c r="P153" t="str">
        <f>CONCATENATE(ROW(P153)-2," - ",[1]Components!B149)</f>
        <v xml:space="preserve">151 - </v>
      </c>
      <c r="Q153" s="88"/>
    </row>
    <row r="154" spans="13:17" x14ac:dyDescent="0.25">
      <c r="M154" s="102" t="s">
        <v>404</v>
      </c>
      <c r="P154" t="str">
        <f>CONCATENATE(ROW(P154)-2," - ",[1]Components!B150)</f>
        <v xml:space="preserve">152 - </v>
      </c>
      <c r="Q154" s="88"/>
    </row>
    <row r="155" spans="13:17" x14ac:dyDescent="0.25">
      <c r="M155" s="102" t="s">
        <v>405</v>
      </c>
      <c r="P155" t="str">
        <f>CONCATENATE(ROW(P155)-2," - ",[1]Components!B151)</f>
        <v xml:space="preserve">153 - </v>
      </c>
      <c r="Q155" s="88"/>
    </row>
    <row r="156" spans="13:17" x14ac:dyDescent="0.25">
      <c r="M156" s="102" t="s">
        <v>406</v>
      </c>
      <c r="P156" t="str">
        <f>CONCATENATE(ROW(P156)-2," - ",[1]Components!B152)</f>
        <v xml:space="preserve">154 - </v>
      </c>
      <c r="Q156" s="88"/>
    </row>
    <row r="157" spans="13:17" x14ac:dyDescent="0.25">
      <c r="M157" s="102" t="s">
        <v>407</v>
      </c>
      <c r="P157" t="str">
        <f>CONCATENATE(ROW(P157)-2," - ",[1]Components!B153)</f>
        <v xml:space="preserve">155 - </v>
      </c>
      <c r="Q157" s="88"/>
    </row>
    <row r="158" spans="13:17" x14ac:dyDescent="0.25">
      <c r="M158" s="102" t="s">
        <v>408</v>
      </c>
      <c r="P158" t="str">
        <f>CONCATENATE(ROW(P158)-2," - ",[1]Components!B154)</f>
        <v xml:space="preserve">156 - </v>
      </c>
      <c r="Q158" s="88"/>
    </row>
    <row r="159" spans="13:17" x14ac:dyDescent="0.25">
      <c r="M159" s="102" t="s">
        <v>409</v>
      </c>
      <c r="P159" t="str">
        <f>CONCATENATE(ROW(P159)-2," - ",[1]Components!B155)</f>
        <v xml:space="preserve">157 - </v>
      </c>
      <c r="Q159" s="88"/>
    </row>
    <row r="160" spans="13:17" x14ac:dyDescent="0.25">
      <c r="M160" s="102" t="s">
        <v>410</v>
      </c>
      <c r="P160" t="str">
        <f>CONCATENATE(ROW(P160)-2," - ",[1]Components!B156)</f>
        <v xml:space="preserve">158 - </v>
      </c>
      <c r="Q160" s="88"/>
    </row>
    <row r="161" spans="13:17" x14ac:dyDescent="0.25">
      <c r="M161" s="102" t="s">
        <v>411</v>
      </c>
      <c r="P161" t="str">
        <f>CONCATENATE(ROW(P161)-2," - ",[1]Components!B157)</f>
        <v xml:space="preserve">159 - </v>
      </c>
      <c r="Q161" s="88"/>
    </row>
    <row r="162" spans="13:17" x14ac:dyDescent="0.25">
      <c r="M162" s="102" t="s">
        <v>412</v>
      </c>
      <c r="P162" t="str">
        <f>CONCATENATE(ROW(P162)-2," - ",[1]Components!B158)</f>
        <v xml:space="preserve">160 - </v>
      </c>
      <c r="Q162" s="88"/>
    </row>
    <row r="163" spans="13:17" x14ac:dyDescent="0.25">
      <c r="M163" s="102" t="s">
        <v>413</v>
      </c>
      <c r="P163" t="str">
        <f>CONCATENATE(ROW(P163)-2," - ",[1]Components!B159)</f>
        <v xml:space="preserve">161 - </v>
      </c>
      <c r="Q163" s="88"/>
    </row>
    <row r="164" spans="13:17" x14ac:dyDescent="0.25">
      <c r="M164" s="102" t="s">
        <v>414</v>
      </c>
      <c r="P164" t="str">
        <f>CONCATENATE(ROW(P164)-2," - ",[1]Components!B160)</f>
        <v xml:space="preserve">162 - </v>
      </c>
      <c r="Q164" s="88"/>
    </row>
    <row r="165" spans="13:17" x14ac:dyDescent="0.25">
      <c r="M165" s="102" t="s">
        <v>415</v>
      </c>
      <c r="P165" t="str">
        <f>CONCATENATE(ROW(P165)-2," - ",[1]Components!B161)</f>
        <v xml:space="preserve">163 - </v>
      </c>
      <c r="Q165" s="88" t="str">
        <f>CONCATENATE(Measures!B139&amp;" - "&amp;Measures!D139)</f>
        <v xml:space="preserve"> - </v>
      </c>
    </row>
    <row r="166" spans="13:17" x14ac:dyDescent="0.25">
      <c r="M166" s="102" t="s">
        <v>416</v>
      </c>
      <c r="P166" t="str">
        <f>CONCATENATE(ROW(P166)-2," - ",[1]Components!B162)</f>
        <v xml:space="preserve">164 - </v>
      </c>
      <c r="Q166" s="88" t="str">
        <f>CONCATENATE(Measures!B140&amp;" - "&amp;Measures!D140)</f>
        <v xml:space="preserve"> - </v>
      </c>
    </row>
    <row r="167" spans="13:17" x14ac:dyDescent="0.25">
      <c r="M167" s="102" t="s">
        <v>417</v>
      </c>
      <c r="P167" t="str">
        <f>CONCATENATE(ROW(P167)-2," - ",[1]Components!B163)</f>
        <v xml:space="preserve">165 - </v>
      </c>
      <c r="Q167" s="88" t="str">
        <f>CONCATENATE(Measures!B141&amp;" - "&amp;Measures!D141)</f>
        <v xml:space="preserve"> - </v>
      </c>
    </row>
    <row r="168" spans="13:17" x14ac:dyDescent="0.25">
      <c r="M168" s="102" t="s">
        <v>418</v>
      </c>
      <c r="P168" t="str">
        <f>CONCATENATE(ROW(P168)-2," - ",[1]Components!B164)</f>
        <v xml:space="preserve">166 - </v>
      </c>
      <c r="Q168" s="88" t="str">
        <f>CONCATENATE(Measures!B142&amp;" - "&amp;Measures!D142)</f>
        <v xml:space="preserve"> - </v>
      </c>
    </row>
    <row r="169" spans="13:17" x14ac:dyDescent="0.25">
      <c r="M169" s="102" t="s">
        <v>419</v>
      </c>
      <c r="P169" t="str">
        <f>CONCATENATE(ROW(P169)-2," - ",[1]Components!B165)</f>
        <v xml:space="preserve">167 - </v>
      </c>
      <c r="Q169" s="88" t="str">
        <f>CONCATENATE(Measures!B143&amp;" - "&amp;Measures!D143)</f>
        <v xml:space="preserve"> - </v>
      </c>
    </row>
    <row r="170" spans="13:17" x14ac:dyDescent="0.25">
      <c r="M170" s="102" t="s">
        <v>420</v>
      </c>
      <c r="P170" t="str">
        <f>CONCATENATE(ROW(P170)-2," - ",[1]Components!B166)</f>
        <v xml:space="preserve">168 - </v>
      </c>
      <c r="Q170" s="88" t="str">
        <f>CONCATENATE(Measures!B144&amp;" - "&amp;Measures!D144)</f>
        <v xml:space="preserve"> - </v>
      </c>
    </row>
    <row r="171" spans="13:17" x14ac:dyDescent="0.25">
      <c r="M171" s="102" t="s">
        <v>421</v>
      </c>
      <c r="P171" t="str">
        <f>CONCATENATE(ROW(P171)-2," - ",[1]Components!B167)</f>
        <v xml:space="preserve">169 - </v>
      </c>
      <c r="Q171" s="88" t="str">
        <f>CONCATENATE(Measures!B145&amp;" - "&amp;Measures!D145)</f>
        <v xml:space="preserve"> - </v>
      </c>
    </row>
    <row r="172" spans="13:17" x14ac:dyDescent="0.25">
      <c r="M172" s="102" t="s">
        <v>422</v>
      </c>
      <c r="P172" t="str">
        <f>CONCATENATE(ROW(P172)-2," - ",[1]Components!B168)</f>
        <v xml:space="preserve">170 - </v>
      </c>
      <c r="Q172" s="88" t="str">
        <f>CONCATENATE(Measures!B146&amp;" - "&amp;Measures!D146)</f>
        <v xml:space="preserve"> - </v>
      </c>
    </row>
    <row r="173" spans="13:17" x14ac:dyDescent="0.25">
      <c r="M173" s="102" t="s">
        <v>423</v>
      </c>
      <c r="P173" t="str">
        <f>CONCATENATE(ROW(P173)-2," - ",[1]Components!B169)</f>
        <v xml:space="preserve">171 - </v>
      </c>
      <c r="Q173" s="88" t="str">
        <f>CONCATENATE(Measures!B147&amp;" - "&amp;Measures!D147)</f>
        <v xml:space="preserve"> - </v>
      </c>
    </row>
    <row r="174" spans="13:17" x14ac:dyDescent="0.25">
      <c r="M174" s="102" t="s">
        <v>424</v>
      </c>
      <c r="P174" t="str">
        <f>CONCATENATE(ROW(P174)-2," - ",[1]Components!B170)</f>
        <v xml:space="preserve">172 - </v>
      </c>
      <c r="Q174" s="88" t="str">
        <f>CONCATENATE(Measures!B148&amp;" - "&amp;Measures!D148)</f>
        <v xml:space="preserve"> - </v>
      </c>
    </row>
    <row r="175" spans="13:17" x14ac:dyDescent="0.25">
      <c r="M175" s="102" t="s">
        <v>425</v>
      </c>
      <c r="P175" t="str">
        <f>CONCATENATE(ROW(P175)-2," - ",[1]Components!B171)</f>
        <v xml:space="preserve">173 - </v>
      </c>
      <c r="Q175" s="88" t="str">
        <f>CONCATENATE(Measures!B149&amp;" - "&amp;Measures!D149)</f>
        <v xml:space="preserve"> - </v>
      </c>
    </row>
    <row r="176" spans="13:17" x14ac:dyDescent="0.25">
      <c r="M176" s="102" t="s">
        <v>426</v>
      </c>
      <c r="P176" t="str">
        <f>CONCATENATE(ROW(P176)-2," - ",[1]Components!B172)</f>
        <v xml:space="preserve">174 - </v>
      </c>
      <c r="Q176" s="88" t="str">
        <f>CONCATENATE(Measures!B150&amp;" - "&amp;Measures!D150)</f>
        <v xml:space="preserve"> - </v>
      </c>
    </row>
    <row r="177" spans="13:17" x14ac:dyDescent="0.25">
      <c r="M177" s="102" t="s">
        <v>427</v>
      </c>
      <c r="P177" t="str">
        <f>CONCATENATE(ROW(P177)-2," - ",[1]Components!B173)</f>
        <v xml:space="preserve">175 - </v>
      </c>
      <c r="Q177" s="88" t="str">
        <f>CONCATENATE(Measures!B151&amp;" - "&amp;Measures!D151)</f>
        <v xml:space="preserve"> - </v>
      </c>
    </row>
    <row r="178" spans="13:17" x14ac:dyDescent="0.25">
      <c r="M178" s="102" t="s">
        <v>428</v>
      </c>
      <c r="P178" t="str">
        <f>CONCATENATE(ROW(P178)-2," - ",[1]Components!B174)</f>
        <v xml:space="preserve">176 - </v>
      </c>
      <c r="Q178" s="88" t="str">
        <f>CONCATENATE(Measures!B152&amp;" - "&amp;Measures!D152)</f>
        <v xml:space="preserve"> - </v>
      </c>
    </row>
    <row r="179" spans="13:17" x14ac:dyDescent="0.25">
      <c r="M179" s="102" t="s">
        <v>429</v>
      </c>
      <c r="P179" t="str">
        <f>CONCATENATE(ROW(P179)-2," - ",[1]Components!B175)</f>
        <v xml:space="preserve">177 - </v>
      </c>
      <c r="Q179" s="88" t="str">
        <f>CONCATENATE(Measures!B153&amp;" - "&amp;Measures!D153)</f>
        <v xml:space="preserve"> - </v>
      </c>
    </row>
    <row r="180" spans="13:17" x14ac:dyDescent="0.25">
      <c r="M180" s="102" t="s">
        <v>430</v>
      </c>
      <c r="P180" t="str">
        <f>CONCATENATE(ROW(P180)-2," - ",[1]Components!B176)</f>
        <v xml:space="preserve">178 - </v>
      </c>
      <c r="Q180" s="88" t="str">
        <f>CONCATENATE(Measures!B154&amp;" - "&amp;Measures!D154)</f>
        <v xml:space="preserve"> - </v>
      </c>
    </row>
    <row r="181" spans="13:17" x14ac:dyDescent="0.25">
      <c r="M181" s="102" t="s">
        <v>431</v>
      </c>
      <c r="P181" t="str">
        <f>CONCATENATE(ROW(P181)-2," - ",[1]Components!B177)</f>
        <v xml:space="preserve">179 - </v>
      </c>
      <c r="Q181" s="88" t="str">
        <f>CONCATENATE(Measures!B155&amp;" - "&amp;Measures!D155)</f>
        <v xml:space="preserve"> - </v>
      </c>
    </row>
    <row r="182" spans="13:17" x14ac:dyDescent="0.25">
      <c r="M182" s="102" t="s">
        <v>432</v>
      </c>
      <c r="P182" t="str">
        <f>CONCATENATE(ROW(P182)-2," - ",[1]Components!B178)</f>
        <v xml:space="preserve">180 - </v>
      </c>
      <c r="Q182" s="88" t="str">
        <f>CONCATENATE(Measures!B156&amp;" - "&amp;Measures!D156)</f>
        <v xml:space="preserve"> - </v>
      </c>
    </row>
    <row r="183" spans="13:17" x14ac:dyDescent="0.25">
      <c r="M183" s="102" t="s">
        <v>433</v>
      </c>
      <c r="P183" t="str">
        <f>CONCATENATE(ROW(P183)-2," - ",[1]Components!B179)</f>
        <v xml:space="preserve">181 - </v>
      </c>
      <c r="Q183" s="88" t="str">
        <f>CONCATENATE(Measures!B157&amp;" - "&amp;Measures!D157)</f>
        <v xml:space="preserve"> - </v>
      </c>
    </row>
    <row r="184" spans="13:17" x14ac:dyDescent="0.25">
      <c r="M184" s="102" t="s">
        <v>434</v>
      </c>
      <c r="P184" t="str">
        <f>CONCATENATE(ROW(P184)-2," - ",[1]Components!B180)</f>
        <v xml:space="preserve">182 - </v>
      </c>
      <c r="Q184" s="88" t="str">
        <f>CONCATENATE(Measures!B158&amp;" - "&amp;Measures!D158)</f>
        <v xml:space="preserve"> - </v>
      </c>
    </row>
    <row r="185" spans="13:17" x14ac:dyDescent="0.25">
      <c r="P185" t="str">
        <f>CONCATENATE(ROW(P185)-2," - ",[1]Components!B181)</f>
        <v xml:space="preserve">183 - </v>
      </c>
      <c r="Q185" s="88" t="str">
        <f>CONCATENATE(Measures!B159&amp;" - "&amp;Measures!D159)</f>
        <v xml:space="preserve"> - </v>
      </c>
    </row>
    <row r="186" spans="13:17" x14ac:dyDescent="0.25">
      <c r="P186" t="str">
        <f>CONCATENATE(ROW(P186)-2," - ",[1]Components!B182)</f>
        <v xml:space="preserve">184 - </v>
      </c>
      <c r="Q186" s="88" t="str">
        <f>CONCATENATE(Measures!B160&amp;" - "&amp;Measures!D160)</f>
        <v xml:space="preserve"> - </v>
      </c>
    </row>
    <row r="187" spans="13:17" x14ac:dyDescent="0.25">
      <c r="P187" t="str">
        <f>CONCATENATE(ROW(P187)-2," - ",[1]Components!B183)</f>
        <v xml:space="preserve">185 - </v>
      </c>
      <c r="Q187" s="88" t="str">
        <f>CONCATENATE(Measures!B161&amp;" - "&amp;Measures!D161)</f>
        <v xml:space="preserve"> - </v>
      </c>
    </row>
    <row r="188" spans="13:17" x14ac:dyDescent="0.25">
      <c r="P188" t="str">
        <f>CONCATENATE(ROW(P188)-2," - ",[1]Components!B184)</f>
        <v xml:space="preserve">186 - </v>
      </c>
      <c r="Q188" s="88" t="str">
        <f>CONCATENATE(Measures!B162&amp;" - "&amp;Measures!D162)</f>
        <v xml:space="preserve"> - </v>
      </c>
    </row>
    <row r="189" spans="13:17" x14ac:dyDescent="0.25">
      <c r="P189" t="str">
        <f>CONCATENATE(ROW(P189)-2," - ",[1]Components!B185)</f>
        <v xml:space="preserve">187 - </v>
      </c>
      <c r="Q189" s="88" t="str">
        <f>CONCATENATE(Measures!B163&amp;" - "&amp;Measures!D163)</f>
        <v xml:space="preserve"> - </v>
      </c>
    </row>
    <row r="190" spans="13:17" x14ac:dyDescent="0.25">
      <c r="P190" t="str">
        <f>CONCATENATE(ROW(P190)-2," - ",[1]Components!B186)</f>
        <v xml:space="preserve">188 - </v>
      </c>
      <c r="Q190" s="88" t="str">
        <f>CONCATENATE(Measures!B164&amp;" - "&amp;Measures!D164)</f>
        <v xml:space="preserve"> - </v>
      </c>
    </row>
    <row r="191" spans="13:17" x14ac:dyDescent="0.25">
      <c r="P191" t="str">
        <f>CONCATENATE(ROW(P191)-2," - ",[1]Components!B187)</f>
        <v xml:space="preserve">189 - </v>
      </c>
      <c r="Q191" s="88" t="str">
        <f>CONCATENATE(Measures!B165&amp;" - "&amp;Measures!D165)</f>
        <v xml:space="preserve"> - </v>
      </c>
    </row>
    <row r="192" spans="13:17" x14ac:dyDescent="0.25">
      <c r="P192" t="str">
        <f>CONCATENATE(ROW(P192)-2," - ",[1]Components!B188)</f>
        <v xml:space="preserve">190 - </v>
      </c>
      <c r="Q192" s="88" t="str">
        <f>CONCATENATE(Measures!B166&amp;" - "&amp;Measures!D166)</f>
        <v xml:space="preserve"> - </v>
      </c>
    </row>
    <row r="193" spans="16:17" x14ac:dyDescent="0.25">
      <c r="P193" t="str">
        <f>CONCATENATE(ROW(P193)-2," - ",[1]Components!B189)</f>
        <v xml:space="preserve">191 - </v>
      </c>
      <c r="Q193" s="88" t="str">
        <f>CONCATENATE(Measures!B167&amp;" - "&amp;Measures!D167)</f>
        <v xml:space="preserve"> - </v>
      </c>
    </row>
    <row r="194" spans="16:17" x14ac:dyDescent="0.25">
      <c r="P194" t="str">
        <f>CONCATENATE(ROW(P194)-2," - ",[1]Components!B190)</f>
        <v xml:space="preserve">192 - </v>
      </c>
      <c r="Q194" s="88" t="str">
        <f>CONCATENATE(Measures!B168&amp;" - "&amp;Measures!D168)</f>
        <v xml:space="preserve"> - </v>
      </c>
    </row>
    <row r="195" spans="16:17" x14ac:dyDescent="0.25">
      <c r="P195" t="str">
        <f>CONCATENATE(ROW(P195)-2," - ",[1]Components!B191)</f>
        <v xml:space="preserve">193 - </v>
      </c>
      <c r="Q195" s="88" t="str">
        <f>CONCATENATE(Measures!B169&amp;" - "&amp;Measures!D169)</f>
        <v xml:space="preserve"> - </v>
      </c>
    </row>
    <row r="196" spans="16:17" x14ac:dyDescent="0.25">
      <c r="P196" t="str">
        <f>CONCATENATE(ROW(P196)-2," - ",[1]Components!B192)</f>
        <v xml:space="preserve">194 - </v>
      </c>
      <c r="Q196" s="88" t="str">
        <f>CONCATENATE(Measures!B170&amp;" - "&amp;Measures!D170)</f>
        <v xml:space="preserve"> - </v>
      </c>
    </row>
    <row r="197" spans="16:17" x14ac:dyDescent="0.25">
      <c r="P197" t="str">
        <f>CONCATENATE(ROW(P197)-2," - ",[1]Components!B193)</f>
        <v xml:space="preserve">195 - </v>
      </c>
      <c r="Q197" s="88" t="str">
        <f>CONCATENATE(Measures!B171&amp;" - "&amp;Measures!D171)</f>
        <v xml:space="preserve"> - </v>
      </c>
    </row>
    <row r="198" spans="16:17" x14ac:dyDescent="0.25">
      <c r="P198" t="str">
        <f>CONCATENATE(ROW(P198)-2," - ",[1]Components!B194)</f>
        <v xml:space="preserve">196 - </v>
      </c>
      <c r="Q198" s="88" t="str">
        <f>CONCATENATE(Measures!B172&amp;" - "&amp;Measures!D172)</f>
        <v xml:space="preserve"> - </v>
      </c>
    </row>
    <row r="199" spans="16:17" x14ac:dyDescent="0.25">
      <c r="P199" t="str">
        <f>CONCATENATE(ROW(P199)-2," - ",[1]Components!B195)</f>
        <v xml:space="preserve">197 - </v>
      </c>
      <c r="Q199" s="88" t="str">
        <f>CONCATENATE(Measures!B173&amp;" - "&amp;Measures!D173)</f>
        <v xml:space="preserve"> - </v>
      </c>
    </row>
    <row r="200" spans="16:17" x14ac:dyDescent="0.25">
      <c r="P200" t="str">
        <f>CONCATENATE(ROW(P200)-2," - ",[1]Components!B196)</f>
        <v xml:space="preserve">198 - </v>
      </c>
      <c r="Q200" s="88" t="str">
        <f>CONCATENATE(Measures!B174&amp;" - "&amp;Measures!D174)</f>
        <v xml:space="preserve"> - </v>
      </c>
    </row>
    <row r="201" spans="16:17" x14ac:dyDescent="0.25">
      <c r="P201" t="str">
        <f>CONCATENATE(ROW(P201)-2," - ",[1]Components!B197)</f>
        <v xml:space="preserve">199 - </v>
      </c>
      <c r="Q201" s="88" t="str">
        <f>CONCATENATE(Measures!B175&amp;" - "&amp;Measures!D175)</f>
        <v xml:space="preserve"> - </v>
      </c>
    </row>
    <row r="202" spans="16:17" x14ac:dyDescent="0.25">
      <c r="P202" t="str">
        <f>CONCATENATE(ROW(P202)-2," - ",[1]Components!B198)</f>
        <v xml:space="preserve">200 - </v>
      </c>
      <c r="Q202" s="88" t="str">
        <f>CONCATENATE(Measures!B176&amp;" - "&amp;Measures!D176)</f>
        <v xml:space="preserve"> - </v>
      </c>
    </row>
    <row r="203" spans="16:17" x14ac:dyDescent="0.25">
      <c r="P203" t="str">
        <f>CONCATENATE(ROW(P203)-2," - ",[1]Components!B199)</f>
        <v xml:space="preserve">201 - </v>
      </c>
      <c r="Q203" s="88" t="str">
        <f>CONCATENATE(Measures!B177&amp;" - "&amp;Measures!D177)</f>
        <v xml:space="preserve"> - </v>
      </c>
    </row>
    <row r="204" spans="16:17" x14ac:dyDescent="0.25">
      <c r="P204" t="str">
        <f>CONCATENATE(ROW(P204)-2," - ",[1]Components!B200)</f>
        <v xml:space="preserve">202 - </v>
      </c>
      <c r="Q204" s="88" t="str">
        <f>CONCATENATE(Measures!B178&amp;" - "&amp;Measures!D178)</f>
        <v xml:space="preserve"> - </v>
      </c>
    </row>
    <row r="205" spans="16:17" x14ac:dyDescent="0.25">
      <c r="P205" t="str">
        <f>CONCATENATE(ROW(P205)-2," - ",[1]Components!B201)</f>
        <v xml:space="preserve">203 - </v>
      </c>
      <c r="Q205" s="88" t="str">
        <f>CONCATENATE(Measures!B179&amp;" - "&amp;Measures!D179)</f>
        <v xml:space="preserve"> - </v>
      </c>
    </row>
    <row r="206" spans="16:17" x14ac:dyDescent="0.25">
      <c r="P206" t="str">
        <f>CONCATENATE(ROW(P206)-2," - ",[1]Components!B202)</f>
        <v xml:space="preserve">204 - </v>
      </c>
      <c r="Q206" s="88" t="str">
        <f>CONCATENATE(Measures!B180&amp;" - "&amp;Measures!D180)</f>
        <v xml:space="preserve"> - </v>
      </c>
    </row>
    <row r="207" spans="16:17" x14ac:dyDescent="0.25">
      <c r="P207" t="str">
        <f>CONCATENATE(ROW(P207)-2," - ",[1]Components!B203)</f>
        <v xml:space="preserve">205 - </v>
      </c>
      <c r="Q207" s="88" t="str">
        <f>CONCATENATE(Measures!B181&amp;" - "&amp;Measures!D181)</f>
        <v xml:space="preserve"> - </v>
      </c>
    </row>
    <row r="208" spans="16:17" x14ac:dyDescent="0.25">
      <c r="P208" t="str">
        <f>CONCATENATE(ROW(P208)-2," - ",[1]Components!B204)</f>
        <v xml:space="preserve">206 - </v>
      </c>
      <c r="Q208" s="88" t="str">
        <f>CONCATENATE(Measures!B182&amp;" - "&amp;Measures!D182)</f>
        <v xml:space="preserve"> - </v>
      </c>
    </row>
    <row r="209" spans="16:17" x14ac:dyDescent="0.25">
      <c r="P209" t="str">
        <f>CONCATENATE(ROW(P209)-2," - ",[1]Components!B205)</f>
        <v xml:space="preserve">207 - </v>
      </c>
      <c r="Q209" s="88" t="str">
        <f>CONCATENATE(Measures!B183&amp;" - "&amp;Measures!D183)</f>
        <v xml:space="preserve"> - </v>
      </c>
    </row>
    <row r="210" spans="16:17" x14ac:dyDescent="0.25">
      <c r="P210" t="str">
        <f>CONCATENATE(ROW(P210)-2," - ",[1]Components!B206)</f>
        <v xml:space="preserve">208 - </v>
      </c>
      <c r="Q210" s="88" t="str">
        <f>CONCATENATE(Measures!B184&amp;" - "&amp;Measures!D184)</f>
        <v xml:space="preserve"> - </v>
      </c>
    </row>
    <row r="211" spans="16:17" x14ac:dyDescent="0.25">
      <c r="P211" t="str">
        <f>CONCATENATE(ROW(P211)-2," - ",[1]Components!B207)</f>
        <v xml:space="preserve">209 - </v>
      </c>
      <c r="Q211" s="88" t="str">
        <f>CONCATENATE(Measures!B185&amp;" - "&amp;Measures!D185)</f>
        <v xml:space="preserve"> - </v>
      </c>
    </row>
    <row r="212" spans="16:17" x14ac:dyDescent="0.25">
      <c r="P212" t="str">
        <f>CONCATENATE(ROW(P212)-2," - ",[1]Components!B208)</f>
        <v xml:space="preserve">210 - </v>
      </c>
      <c r="Q212" s="88" t="str">
        <f>CONCATENATE(Measures!B186&amp;" - "&amp;Measures!D186)</f>
        <v xml:space="preserve"> - </v>
      </c>
    </row>
    <row r="213" spans="16:17" x14ac:dyDescent="0.25">
      <c r="P213" t="str">
        <f>CONCATENATE(ROW(P213)-2," - ",[1]Components!B209)</f>
        <v xml:space="preserve">211 - </v>
      </c>
      <c r="Q213" s="88" t="str">
        <f>CONCATENATE(Measures!B187&amp;" - "&amp;Measures!D187)</f>
        <v xml:space="preserve"> - </v>
      </c>
    </row>
    <row r="214" spans="16:17" x14ac:dyDescent="0.25">
      <c r="P214" t="str">
        <f>CONCATENATE(ROW(P214)-2," - ",[1]Components!B210)</f>
        <v xml:space="preserve">212 - </v>
      </c>
      <c r="Q214" s="88" t="str">
        <f>CONCATENATE(Measures!B188&amp;" - "&amp;Measures!D188)</f>
        <v xml:space="preserve"> - </v>
      </c>
    </row>
    <row r="215" spans="16:17" x14ac:dyDescent="0.25">
      <c r="P215" t="str">
        <f>CONCATENATE(ROW(P215)-2," - ",[1]Components!B211)</f>
        <v xml:space="preserve">213 - </v>
      </c>
      <c r="Q215" s="88" t="str">
        <f>CONCATENATE(Measures!B189&amp;" - "&amp;Measures!D189)</f>
        <v xml:space="preserve"> - </v>
      </c>
    </row>
    <row r="216" spans="16:17" x14ac:dyDescent="0.25">
      <c r="P216" t="str">
        <f>CONCATENATE(ROW(P216)-2," - ",[1]Components!B212)</f>
        <v xml:space="preserve">214 - </v>
      </c>
      <c r="Q216" s="88" t="str">
        <f>CONCATENATE(Measures!B190&amp;" - "&amp;Measures!D190)</f>
        <v xml:space="preserve"> - </v>
      </c>
    </row>
    <row r="217" spans="16:17" x14ac:dyDescent="0.25">
      <c r="P217" t="str">
        <f>CONCATENATE(ROW(P217)-2," - ",[1]Components!B213)</f>
        <v xml:space="preserve">215 - </v>
      </c>
      <c r="Q217" s="88" t="str">
        <f>CONCATENATE(Measures!B191&amp;" - "&amp;Measures!D191)</f>
        <v xml:space="preserve"> - </v>
      </c>
    </row>
    <row r="218" spans="16:17" x14ac:dyDescent="0.25">
      <c r="P218" t="str">
        <f>CONCATENATE(ROW(P218)-2," - ",[1]Components!B214)</f>
        <v xml:space="preserve">216 - </v>
      </c>
      <c r="Q218" s="88" t="str">
        <f>CONCATENATE(Measures!B192&amp;" - "&amp;Measures!D192)</f>
        <v xml:space="preserve"> - </v>
      </c>
    </row>
    <row r="219" spans="16:17" x14ac:dyDescent="0.25">
      <c r="P219" t="str">
        <f>CONCATENATE(ROW(P219)-2," - ",[1]Components!B215)</f>
        <v xml:space="preserve">217 - </v>
      </c>
      <c r="Q219" s="88" t="str">
        <f>CONCATENATE(Measures!B193&amp;" - "&amp;Measures!D193)</f>
        <v xml:space="preserve"> - </v>
      </c>
    </row>
    <row r="220" spans="16:17" x14ac:dyDescent="0.25">
      <c r="P220" t="str">
        <f>CONCATENATE(ROW(P220)-2," - ",[1]Components!B216)</f>
        <v xml:space="preserve">218 - </v>
      </c>
      <c r="Q220" s="88" t="str">
        <f>CONCATENATE(Measures!B194&amp;" - "&amp;Measures!D194)</f>
        <v xml:space="preserve"> - </v>
      </c>
    </row>
    <row r="221" spans="16:17" x14ac:dyDescent="0.25">
      <c r="P221" t="str">
        <f>CONCATENATE(ROW(P221)-2," - ",[1]Components!B217)</f>
        <v xml:space="preserve">219 - </v>
      </c>
      <c r="Q221" s="88" t="str">
        <f>CONCATENATE(Measures!B195&amp;" - "&amp;Measures!D195)</f>
        <v xml:space="preserve"> - </v>
      </c>
    </row>
    <row r="222" spans="16:17" x14ac:dyDescent="0.25">
      <c r="P222" t="str">
        <f>CONCATENATE(ROW(P222)-2," - ",[1]Components!B218)</f>
        <v xml:space="preserve">220 - </v>
      </c>
      <c r="Q222" s="88" t="str">
        <f>CONCATENATE(Measures!B196&amp;" - "&amp;Measures!D196)</f>
        <v xml:space="preserve"> - </v>
      </c>
    </row>
    <row r="223" spans="16:17" x14ac:dyDescent="0.25">
      <c r="P223" t="str">
        <f>CONCATENATE(ROW(P223)-2," - ",[1]Components!B219)</f>
        <v xml:space="preserve">221 - </v>
      </c>
      <c r="Q223" s="88" t="str">
        <f>CONCATENATE(Measures!B197&amp;" - "&amp;Measures!D197)</f>
        <v xml:space="preserve"> - </v>
      </c>
    </row>
    <row r="224" spans="16:17" x14ac:dyDescent="0.25">
      <c r="P224" t="str">
        <f>CONCATENATE(ROW(P224)-2," - ",[1]Components!B220)</f>
        <v xml:space="preserve">222 - </v>
      </c>
      <c r="Q224" s="88" t="str">
        <f>CONCATENATE(Measures!B198&amp;" - "&amp;Measures!D198)</f>
        <v xml:space="preserve"> - </v>
      </c>
    </row>
    <row r="225" spans="16:17" x14ac:dyDescent="0.25">
      <c r="P225" t="str">
        <f>CONCATENATE(ROW(P225)-2," - ",[1]Components!B221)</f>
        <v xml:space="preserve">223 - </v>
      </c>
      <c r="Q225" s="88" t="str">
        <f>CONCATENATE(Measures!B199&amp;" - "&amp;Measures!D199)</f>
        <v xml:space="preserve"> - </v>
      </c>
    </row>
    <row r="226" spans="16:17" x14ac:dyDescent="0.25">
      <c r="P226" t="str">
        <f>CONCATENATE(ROW(P226)-2," - ",[1]Components!B222)</f>
        <v xml:space="preserve">224 - </v>
      </c>
      <c r="Q226" s="88" t="str">
        <f>CONCATENATE(Measures!B200&amp;" - "&amp;Measures!D200)</f>
        <v xml:space="preserve"> - </v>
      </c>
    </row>
    <row r="227" spans="16:17" x14ac:dyDescent="0.25">
      <c r="P227" t="str">
        <f>CONCATENATE(ROW(P227)-2," - ",[1]Components!B223)</f>
        <v xml:space="preserve">225 - </v>
      </c>
      <c r="Q227" s="88" t="str">
        <f>CONCATENATE(Measures!B201&amp;" - "&amp;Measures!D201)</f>
        <v xml:space="preserve"> - </v>
      </c>
    </row>
    <row r="228" spans="16:17" x14ac:dyDescent="0.25">
      <c r="P228" t="str">
        <f>CONCATENATE(ROW(P228)-2," - ",[1]Components!B224)</f>
        <v xml:space="preserve">226 - </v>
      </c>
      <c r="Q228" s="88" t="str">
        <f>CONCATENATE(Measures!B202&amp;" - "&amp;Measures!D202)</f>
        <v xml:space="preserve"> - </v>
      </c>
    </row>
    <row r="229" spans="16:17" x14ac:dyDescent="0.25">
      <c r="P229" t="str">
        <f>CONCATENATE(ROW(P229)-2," - ",[1]Components!B225)</f>
        <v xml:space="preserve">227 - </v>
      </c>
      <c r="Q229" s="88" t="str">
        <f>CONCATENATE(Measures!B203&amp;" - "&amp;Measures!D203)</f>
        <v xml:space="preserve"> - </v>
      </c>
    </row>
    <row r="230" spans="16:17" x14ac:dyDescent="0.25">
      <c r="P230" t="str">
        <f>CONCATENATE(ROW(P230)-2," - ",[1]Components!B226)</f>
        <v xml:space="preserve">228 - </v>
      </c>
      <c r="Q230" s="88" t="str">
        <f>CONCATENATE(Measures!B204&amp;" - "&amp;Measures!D204)</f>
        <v xml:space="preserve"> - </v>
      </c>
    </row>
    <row r="231" spans="16:17" x14ac:dyDescent="0.25">
      <c r="P231" t="str">
        <f>CONCATENATE(ROW(P231)-2," - ",[1]Components!B227)</f>
        <v xml:space="preserve">229 - </v>
      </c>
      <c r="Q231" s="88" t="str">
        <f>CONCATENATE(Measures!B205&amp;" - "&amp;Measures!D205)</f>
        <v xml:space="preserve"> - </v>
      </c>
    </row>
    <row r="232" spans="16:17" x14ac:dyDescent="0.25">
      <c r="P232" t="str">
        <f>CONCATENATE(ROW(P232)-2," - ",[1]Components!B228)</f>
        <v xml:space="preserve">230 - </v>
      </c>
      <c r="Q232" s="88" t="str">
        <f>CONCATENATE(Measures!B206&amp;" - "&amp;Measures!D206)</f>
        <v xml:space="preserve"> - </v>
      </c>
    </row>
    <row r="233" spans="16:17" x14ac:dyDescent="0.25">
      <c r="P233" t="str">
        <f>CONCATENATE(ROW(P233)-2," - ",[1]Components!B229)</f>
        <v xml:space="preserve">231 - </v>
      </c>
      <c r="Q233" s="88" t="str">
        <f>CONCATENATE(Measures!B207&amp;" - "&amp;Measures!D207)</f>
        <v xml:space="preserve"> - </v>
      </c>
    </row>
    <row r="234" spans="16:17" x14ac:dyDescent="0.25">
      <c r="P234" t="str">
        <f>CONCATENATE(ROW(P234)-2," - ",[1]Components!B230)</f>
        <v xml:space="preserve">232 - </v>
      </c>
      <c r="Q234" s="88" t="str">
        <f>CONCATENATE(Measures!B208&amp;" - "&amp;Measures!D208)</f>
        <v xml:space="preserve"> - </v>
      </c>
    </row>
    <row r="235" spans="16:17" x14ac:dyDescent="0.25">
      <c r="P235" t="str">
        <f>CONCATENATE(ROW(P235)-2," - ",[1]Components!B231)</f>
        <v xml:space="preserve">233 - </v>
      </c>
      <c r="Q235" s="88" t="str">
        <f>CONCATENATE(Measures!B209&amp;" - "&amp;Measures!D209)</f>
        <v xml:space="preserve"> - </v>
      </c>
    </row>
    <row r="236" spans="16:17" x14ac:dyDescent="0.25">
      <c r="P236" t="str">
        <f>CONCATENATE(ROW(P236)-2," - ",[1]Components!B232)</f>
        <v xml:space="preserve">234 - </v>
      </c>
      <c r="Q236" s="88" t="str">
        <f>CONCATENATE(Measures!B210&amp;" - "&amp;Measures!D210)</f>
        <v xml:space="preserve"> - </v>
      </c>
    </row>
    <row r="237" spans="16:17" x14ac:dyDescent="0.25">
      <c r="P237" t="str">
        <f>CONCATENATE(ROW(P237)-2," - ",[1]Components!B233)</f>
        <v xml:space="preserve">235 - </v>
      </c>
      <c r="Q237" s="88" t="str">
        <f>CONCATENATE(Measures!B211&amp;" - "&amp;Measures!D211)</f>
        <v xml:space="preserve"> - </v>
      </c>
    </row>
    <row r="238" spans="16:17" x14ac:dyDescent="0.25">
      <c r="P238" t="str">
        <f>CONCATENATE(ROW(P238)-2," - ",[1]Components!B234)</f>
        <v xml:space="preserve">236 - </v>
      </c>
      <c r="Q238" s="88" t="str">
        <f>CONCATENATE(Measures!B212&amp;" - "&amp;Measures!D212)</f>
        <v xml:space="preserve"> - </v>
      </c>
    </row>
    <row r="239" spans="16:17" x14ac:dyDescent="0.25">
      <c r="P239" t="str">
        <f>CONCATENATE(ROW(P239)-2," - ",[1]Components!B235)</f>
        <v xml:space="preserve">237 - </v>
      </c>
      <c r="Q239" s="88" t="str">
        <f>CONCATENATE(Measures!B213&amp;" - "&amp;Measures!D213)</f>
        <v xml:space="preserve"> - </v>
      </c>
    </row>
    <row r="240" spans="16:17" x14ac:dyDescent="0.25">
      <c r="P240" t="str">
        <f>CONCATENATE(ROW(P240)-2," - ",[1]Components!B236)</f>
        <v xml:space="preserve">238 - </v>
      </c>
      <c r="Q240" s="88" t="str">
        <f>CONCATENATE(Measures!B214&amp;" - "&amp;Measures!D214)</f>
        <v xml:space="preserve"> - </v>
      </c>
    </row>
    <row r="241" spans="16:17" x14ac:dyDescent="0.25">
      <c r="P241" t="str">
        <f>CONCATENATE(ROW(P241)-2," - ",[1]Components!B237)</f>
        <v xml:space="preserve">239 - </v>
      </c>
      <c r="Q241" s="88" t="str">
        <f>CONCATENATE(Measures!B215&amp;" - "&amp;Measures!D215)</f>
        <v xml:space="preserve"> - </v>
      </c>
    </row>
    <row r="242" spans="16:17" x14ac:dyDescent="0.25">
      <c r="P242" t="str">
        <f>CONCATENATE(ROW(P242)-2," - ",[1]Components!B238)</f>
        <v xml:space="preserve">240 - </v>
      </c>
      <c r="Q242" s="88" t="str">
        <f>CONCATENATE(Measures!B216&amp;" - "&amp;Measures!D216)</f>
        <v xml:space="preserve"> - </v>
      </c>
    </row>
    <row r="243" spans="16:17" x14ac:dyDescent="0.25">
      <c r="P243" t="str">
        <f>CONCATENATE(ROW(P243)-2," - ",[1]Components!B239)</f>
        <v xml:space="preserve">241 - </v>
      </c>
      <c r="Q243" s="88" t="str">
        <f>CONCATENATE(Measures!B217&amp;" - "&amp;Measures!D217)</f>
        <v xml:space="preserve"> - </v>
      </c>
    </row>
    <row r="244" spans="16:17" x14ac:dyDescent="0.25">
      <c r="P244" t="str">
        <f>CONCATENATE(ROW(P244)-2," - ",[1]Components!B240)</f>
        <v xml:space="preserve">242 - </v>
      </c>
      <c r="Q244" s="88" t="str">
        <f>CONCATENATE(Measures!B218&amp;" - "&amp;Measures!D218)</f>
        <v xml:space="preserve"> - </v>
      </c>
    </row>
    <row r="245" spans="16:17" x14ac:dyDescent="0.25">
      <c r="P245" t="str">
        <f>CONCATENATE(ROW(P245)-2," - ",[1]Components!B241)</f>
        <v xml:space="preserve">243 - </v>
      </c>
      <c r="Q245" s="88" t="str">
        <f>CONCATENATE(Measures!B219&amp;" - "&amp;Measures!D219)</f>
        <v xml:space="preserve"> - </v>
      </c>
    </row>
    <row r="246" spans="16:17" x14ac:dyDescent="0.25">
      <c r="P246" t="str">
        <f>CONCATENATE(ROW(P246)-2," - ",[1]Components!B242)</f>
        <v xml:space="preserve">244 - </v>
      </c>
      <c r="Q246" s="88" t="str">
        <f>CONCATENATE(Measures!B220&amp;" - "&amp;Measures!D220)</f>
        <v xml:space="preserve"> - </v>
      </c>
    </row>
    <row r="247" spans="16:17" x14ac:dyDescent="0.25">
      <c r="P247" t="str">
        <f>CONCATENATE(ROW(P247)-2," - ",[1]Components!B243)</f>
        <v xml:space="preserve">245 - </v>
      </c>
      <c r="Q247" s="88" t="str">
        <f>CONCATENATE(Measures!B221&amp;" - "&amp;Measures!D221)</f>
        <v xml:space="preserve"> - </v>
      </c>
    </row>
    <row r="248" spans="16:17" x14ac:dyDescent="0.25">
      <c r="P248" t="str">
        <f>CONCATENATE(ROW(P248)-2," - ",[1]Components!B244)</f>
        <v xml:space="preserve">246 - </v>
      </c>
    </row>
    <row r="249" spans="16:17" x14ac:dyDescent="0.25">
      <c r="P249" t="str">
        <f>CONCATENATE(ROW(P249)-2," - ",[1]Components!B245)</f>
        <v xml:space="preserve">247 - </v>
      </c>
    </row>
    <row r="250" spans="16:17" x14ac:dyDescent="0.25">
      <c r="P250" t="str">
        <f>CONCATENATE(ROW(P250)-2," - ",[1]Components!B246)</f>
        <v xml:space="preserve">248 - </v>
      </c>
    </row>
    <row r="251" spans="16:17" x14ac:dyDescent="0.25">
      <c r="P251" t="str">
        <f>CONCATENATE(ROW(P251)-2," - ",[1]Components!B247)</f>
        <v xml:space="preserve">249 - </v>
      </c>
    </row>
    <row r="252" spans="16:17" x14ac:dyDescent="0.25">
      <c r="P252" t="str">
        <f>CONCATENATE(ROW(P252)-2," - ",[1]Components!B248)</f>
        <v xml:space="preserve">250 - </v>
      </c>
    </row>
    <row r="253" spans="16:17" x14ac:dyDescent="0.25">
      <c r="P253" t="str">
        <f>CONCATENATE(ROW(P253)-2," - ",[1]Components!B249)</f>
        <v xml:space="preserve">251 - </v>
      </c>
    </row>
    <row r="254" spans="16:17" x14ac:dyDescent="0.25">
      <c r="P254" t="str">
        <f>CONCATENATE(ROW(P254)-2," - ",[1]Components!B250)</f>
        <v xml:space="preserve">252 - </v>
      </c>
    </row>
    <row r="255" spans="16:17" x14ac:dyDescent="0.25">
      <c r="P255" t="str">
        <f>CONCATENATE(ROW(P255)-2," - ",[1]Components!B251)</f>
        <v xml:space="preserve">253 - </v>
      </c>
    </row>
    <row r="256" spans="16:17" x14ac:dyDescent="0.25">
      <c r="P256" t="str">
        <f>CONCATENATE(ROW(P256)-2," - ",[1]Components!B252)</f>
        <v xml:space="preserve">254 - </v>
      </c>
    </row>
    <row r="257" spans="16:16" x14ac:dyDescent="0.25">
      <c r="P257" t="str">
        <f>CONCATENATE(ROW(P257)-2," - ",[1]Components!B253)</f>
        <v xml:space="preserve">255 - </v>
      </c>
    </row>
    <row r="258" spans="16:16" x14ac:dyDescent="0.25">
      <c r="P258" t="str">
        <f>CONCATENATE(ROW(P258)-2," - ",[1]Components!B254)</f>
        <v xml:space="preserve">256 - </v>
      </c>
    </row>
    <row r="259" spans="16:16" x14ac:dyDescent="0.25">
      <c r="P259" t="str">
        <f>CONCATENATE(ROW(P259)-2," - ",[1]Components!B255)</f>
        <v xml:space="preserve">257 - </v>
      </c>
    </row>
    <row r="260" spans="16:16" x14ac:dyDescent="0.25">
      <c r="P260" t="str">
        <f>CONCATENATE(ROW(P260)-2," - ",[1]Components!B256)</f>
        <v xml:space="preserve">258 - </v>
      </c>
    </row>
    <row r="261" spans="16:16" x14ac:dyDescent="0.25">
      <c r="P261" t="str">
        <f>CONCATENATE(ROW(P261)-2," - ",[1]Components!B257)</f>
        <v xml:space="preserve">259 - </v>
      </c>
    </row>
    <row r="262" spans="16:16" x14ac:dyDescent="0.25">
      <c r="P262" t="str">
        <f>CONCATENATE(ROW(P262)-2," - ",[1]Components!B258)</f>
        <v xml:space="preserve">260 - </v>
      </c>
    </row>
    <row r="263" spans="16:16" x14ac:dyDescent="0.25">
      <c r="P263" t="str">
        <f>CONCATENATE(ROW(P263)-2," - ",[1]Components!B259)</f>
        <v xml:space="preserve">261 - </v>
      </c>
    </row>
    <row r="264" spans="16:16" x14ac:dyDescent="0.25">
      <c r="P264" t="str">
        <f>CONCATENATE(ROW(P264)-2," - ",[1]Components!B260)</f>
        <v xml:space="preserve">262 - </v>
      </c>
    </row>
    <row r="265" spans="16:16" x14ac:dyDescent="0.25">
      <c r="P265" t="str">
        <f>CONCATENATE(ROW(P265)-2," - ",[1]Components!B261)</f>
        <v xml:space="preserve">263 - </v>
      </c>
    </row>
    <row r="266" spans="16:16" x14ac:dyDescent="0.25">
      <c r="P266" t="str">
        <f>CONCATENATE(ROW(P266)-2," - ",[1]Components!B262)</f>
        <v xml:space="preserve">264 - </v>
      </c>
    </row>
    <row r="267" spans="16:16" x14ac:dyDescent="0.25">
      <c r="P267" t="str">
        <f>CONCATENATE(ROW(P267)-2," - ",[1]Components!B263)</f>
        <v xml:space="preserve">265 - </v>
      </c>
    </row>
    <row r="268" spans="16:16" x14ac:dyDescent="0.25">
      <c r="P268" t="str">
        <f>CONCATENATE(ROW(P268)-2," - ",[1]Components!B264)</f>
        <v xml:space="preserve">266 - </v>
      </c>
    </row>
    <row r="269" spans="16:16" x14ac:dyDescent="0.25">
      <c r="P269" t="str">
        <f>CONCATENATE(ROW(P269)-2," - ",[1]Components!B265)</f>
        <v xml:space="preserve">267 - </v>
      </c>
    </row>
    <row r="270" spans="16:16" x14ac:dyDescent="0.25">
      <c r="P270" t="str">
        <f>CONCATENATE(ROW(P270)-2," - ",[1]Components!B266)</f>
        <v xml:space="preserve">268 - </v>
      </c>
    </row>
    <row r="271" spans="16:16" x14ac:dyDescent="0.25">
      <c r="P271" t="str">
        <f>CONCATENATE(ROW(P271)-2," - ",[1]Components!B267)</f>
        <v xml:space="preserve">269 - </v>
      </c>
    </row>
    <row r="272" spans="16:16" x14ac:dyDescent="0.25">
      <c r="P272" t="str">
        <f>CONCATENATE(ROW(P272)-2," - ",[1]Components!B268)</f>
        <v xml:space="preserve">270 - </v>
      </c>
    </row>
    <row r="273" spans="16:16" x14ac:dyDescent="0.25">
      <c r="P273" t="str">
        <f>CONCATENATE(ROW(P273)-2," - ",[1]Components!B269)</f>
        <v xml:space="preserve">271 - </v>
      </c>
    </row>
    <row r="274" spans="16:16" x14ac:dyDescent="0.25">
      <c r="P274" t="str">
        <f>CONCATENATE(ROW(P274)-2," - ",[1]Components!B270)</f>
        <v xml:space="preserve">272 - </v>
      </c>
    </row>
    <row r="275" spans="16:16" x14ac:dyDescent="0.25">
      <c r="P275" t="str">
        <f>CONCATENATE(ROW(P275)-2," - ",[1]Components!B271)</f>
        <v xml:space="preserve">273 - </v>
      </c>
    </row>
    <row r="276" spans="16:16" x14ac:dyDescent="0.25">
      <c r="P276" t="str">
        <f>CONCATENATE(ROW(P276)-2," - ",[1]Components!B272)</f>
        <v xml:space="preserve">274 - </v>
      </c>
    </row>
    <row r="277" spans="16:16" x14ac:dyDescent="0.25">
      <c r="P277" t="str">
        <f>CONCATENATE(ROW(P277)-2," - ",[1]Components!B273)</f>
        <v xml:space="preserve">275 - </v>
      </c>
    </row>
    <row r="278" spans="16:16" x14ac:dyDescent="0.25">
      <c r="P278" t="str">
        <f>CONCATENATE(ROW(P278)-2," - ",[1]Components!B274)</f>
        <v xml:space="preserve">276 - </v>
      </c>
    </row>
    <row r="279" spans="16:16" x14ac:dyDescent="0.25">
      <c r="P279" t="str">
        <f>CONCATENATE(ROW(P279)-2," - ",[1]Components!B275)</f>
        <v xml:space="preserve">277 - </v>
      </c>
    </row>
    <row r="280" spans="16:16" x14ac:dyDescent="0.25">
      <c r="P280" t="str">
        <f>CONCATENATE(ROW(P280)-2," - ",[1]Components!B276)</f>
        <v xml:space="preserve">278 - </v>
      </c>
    </row>
    <row r="281" spans="16:16" x14ac:dyDescent="0.25">
      <c r="P281" t="str">
        <f>CONCATENATE(ROW(P281)-2," - ",[1]Components!B277)</f>
        <v xml:space="preserve">279 - </v>
      </c>
    </row>
    <row r="282" spans="16:16" x14ac:dyDescent="0.25">
      <c r="P282" t="str">
        <f>CONCATENATE(ROW(P282)-2," - ",[1]Components!B278)</f>
        <v xml:space="preserve">280 - </v>
      </c>
    </row>
    <row r="283" spans="16:16" x14ac:dyDescent="0.25">
      <c r="P283" t="str">
        <f>CONCATENATE(ROW(P283)-2," - ",[1]Components!B279)</f>
        <v xml:space="preserve">281 - </v>
      </c>
    </row>
    <row r="284" spans="16:16" x14ac:dyDescent="0.25">
      <c r="P284" t="str">
        <f>CONCATENATE(ROW(P284)-2," - ",[1]Components!B280)</f>
        <v xml:space="preserve">282 - </v>
      </c>
    </row>
    <row r="285" spans="16:16" x14ac:dyDescent="0.25">
      <c r="P285" t="str">
        <f>CONCATENATE(ROW(P285)-2," - ",[1]Components!B281)</f>
        <v xml:space="preserve">283 - </v>
      </c>
    </row>
    <row r="286" spans="16:16" x14ac:dyDescent="0.25">
      <c r="P286" t="str">
        <f>CONCATENATE(ROW(P286)-2," - ",[1]Components!B282)</f>
        <v xml:space="preserve">284 - </v>
      </c>
    </row>
    <row r="287" spans="16:16" x14ac:dyDescent="0.25">
      <c r="P287" t="str">
        <f>CONCATENATE(ROW(P287)-2," - ",[1]Components!B283)</f>
        <v xml:space="preserve">285 - </v>
      </c>
    </row>
    <row r="288" spans="16:16" x14ac:dyDescent="0.25">
      <c r="P288" t="str">
        <f>CONCATENATE(ROW(P288)-2," - ",[1]Components!B284)</f>
        <v xml:space="preserve">286 - </v>
      </c>
    </row>
    <row r="289" spans="16:16" x14ac:dyDescent="0.25">
      <c r="P289" t="str">
        <f>CONCATENATE(ROW(P289)-2," - ",[1]Components!B285)</f>
        <v xml:space="preserve">287 - </v>
      </c>
    </row>
    <row r="290" spans="16:16" x14ac:dyDescent="0.25">
      <c r="P290" t="str">
        <f>CONCATENATE(ROW(P290)-2," - ",[1]Components!B286)</f>
        <v xml:space="preserve">288 - </v>
      </c>
    </row>
    <row r="291" spans="16:16" x14ac:dyDescent="0.25">
      <c r="P291" t="str">
        <f>CONCATENATE(ROW(P291)-2," - ",[1]Components!B287)</f>
        <v xml:space="preserve">289 - </v>
      </c>
    </row>
    <row r="292" spans="16:16" x14ac:dyDescent="0.25">
      <c r="P292" t="str">
        <f>CONCATENATE(ROW(P292)-2," - ",[1]Components!B288)</f>
        <v xml:space="preserve">290 - </v>
      </c>
    </row>
    <row r="293" spans="16:16" x14ac:dyDescent="0.25">
      <c r="P293" t="str">
        <f>CONCATENATE(ROW(P293)-2," - ",[1]Components!B289)</f>
        <v xml:space="preserve">291 - </v>
      </c>
    </row>
    <row r="294" spans="16:16" x14ac:dyDescent="0.25">
      <c r="P294" t="str">
        <f>CONCATENATE(ROW(P294)-2," - ",[1]Components!B290)</f>
        <v xml:space="preserve">292 - </v>
      </c>
    </row>
    <row r="295" spans="16:16" x14ac:dyDescent="0.25">
      <c r="P295" t="str">
        <f>CONCATENATE(ROW(P295)-2," - ",[1]Components!B291)</f>
        <v xml:space="preserve">293 - </v>
      </c>
    </row>
    <row r="296" spans="16:16" x14ac:dyDescent="0.25">
      <c r="P296" t="str">
        <f>CONCATENATE(ROW(P296)-2," - ",[1]Components!B292)</f>
        <v xml:space="preserve">294 - </v>
      </c>
    </row>
    <row r="297" spans="16:16" x14ac:dyDescent="0.25">
      <c r="P297" t="str">
        <f>CONCATENATE(ROW(P297)-2," - ",[1]Components!B293)</f>
        <v xml:space="preserve">295 - </v>
      </c>
    </row>
    <row r="298" spans="16:16" x14ac:dyDescent="0.25">
      <c r="P298" t="str">
        <f>CONCATENATE(ROW(P298)-2," - ",[1]Components!B294)</f>
        <v xml:space="preserve">296 - </v>
      </c>
    </row>
    <row r="299" spans="16:16" x14ac:dyDescent="0.25">
      <c r="P299" t="str">
        <f>CONCATENATE(ROW(P299)-2," - ",[1]Components!B295)</f>
        <v xml:space="preserve">297 - </v>
      </c>
    </row>
    <row r="300" spans="16:16" x14ac:dyDescent="0.25">
      <c r="P300" t="str">
        <f>CONCATENATE(ROW(P300)-2," - ",[1]Components!B296)</f>
        <v xml:space="preserve">298 - </v>
      </c>
    </row>
    <row r="301" spans="16:16" x14ac:dyDescent="0.25">
      <c r="P301" t="str">
        <f>CONCATENATE(ROW(P301)-2," - ",[1]Components!B297)</f>
        <v xml:space="preserve">299 - </v>
      </c>
    </row>
    <row r="302" spans="16:16" x14ac:dyDescent="0.25">
      <c r="P302" t="str">
        <f>CONCATENATE(ROW(P302)-2," - ",[1]Components!B298)</f>
        <v xml:space="preserve">300 - </v>
      </c>
    </row>
    <row r="303" spans="16:16" x14ac:dyDescent="0.25">
      <c r="P303" t="str">
        <f>CONCATENATE(ROW(P303)-2," - ",[1]Components!B299)</f>
        <v xml:space="preserve">301 - </v>
      </c>
    </row>
    <row r="304" spans="16:16" x14ac:dyDescent="0.25">
      <c r="P304" t="str">
        <f>CONCATENATE(ROW(P304)-2," - ",[1]Components!B300)</f>
        <v xml:space="preserve">302 - </v>
      </c>
    </row>
    <row r="305" spans="16:16" x14ac:dyDescent="0.25">
      <c r="P305" t="str">
        <f>CONCATENATE(ROW(P305)-2," - ",[1]Components!B301)</f>
        <v xml:space="preserve">303 - </v>
      </c>
    </row>
    <row r="306" spans="16:16" x14ac:dyDescent="0.25">
      <c r="P306" t="str">
        <f>CONCATENATE(ROW(P306)-2," - ",[1]Components!B302)</f>
        <v xml:space="preserve">304 - </v>
      </c>
    </row>
    <row r="307" spans="16:16" x14ac:dyDescent="0.25">
      <c r="P307" t="str">
        <f>CONCATENATE(ROW(P307)-2," - ",[1]Components!B303)</f>
        <v xml:space="preserve">305 - </v>
      </c>
    </row>
    <row r="308" spans="16:16" x14ac:dyDescent="0.25">
      <c r="P308" t="str">
        <f>CONCATENATE(ROW(P308)-2," - ",[1]Components!B304)</f>
        <v xml:space="preserve">306 - </v>
      </c>
    </row>
    <row r="309" spans="16:16" x14ac:dyDescent="0.25">
      <c r="P309" t="str">
        <f>CONCATENATE(ROW(P309)-2," - ",[1]Components!B305)</f>
        <v xml:space="preserve">307 - </v>
      </c>
    </row>
    <row r="310" spans="16:16" x14ac:dyDescent="0.25">
      <c r="P310" t="str">
        <f>CONCATENATE(ROW(P310)-2," - ",[1]Components!B306)</f>
        <v xml:space="preserve">308 - </v>
      </c>
    </row>
    <row r="311" spans="16:16" x14ac:dyDescent="0.25">
      <c r="P311" t="str">
        <f>CONCATENATE(ROW(P311)-2," - ",[1]Components!B307)</f>
        <v xml:space="preserve">309 - </v>
      </c>
    </row>
    <row r="312" spans="16:16" x14ac:dyDescent="0.25">
      <c r="P312" t="str">
        <f>CONCATENATE(ROW(P312)-2," - ",[1]Components!B308)</f>
        <v xml:space="preserve">310 - </v>
      </c>
    </row>
    <row r="313" spans="16:16" x14ac:dyDescent="0.25">
      <c r="P313" t="str">
        <f>CONCATENATE(ROW(P313)-2," - ",[1]Components!B309)</f>
        <v xml:space="preserve">311 - </v>
      </c>
    </row>
    <row r="314" spans="16:16" x14ac:dyDescent="0.25">
      <c r="P314" t="str">
        <f>CONCATENATE(ROW(P314)-2," - ",[1]Components!B310)</f>
        <v xml:space="preserve">312 - </v>
      </c>
    </row>
    <row r="315" spans="16:16" x14ac:dyDescent="0.25">
      <c r="P315" t="str">
        <f>CONCATENATE(ROW(P315)-2," - ",[1]Components!B311)</f>
        <v xml:space="preserve">313 - </v>
      </c>
    </row>
    <row r="316" spans="16:16" x14ac:dyDescent="0.25">
      <c r="P316" t="str">
        <f>CONCATENATE(ROW(P316)-2," - ",[1]Components!B312)</f>
        <v xml:space="preserve">314 - </v>
      </c>
    </row>
    <row r="317" spans="16:16" x14ac:dyDescent="0.25">
      <c r="P317" t="str">
        <f>CONCATENATE(ROW(P317)-2," - ",[1]Components!B313)</f>
        <v xml:space="preserve">315 - </v>
      </c>
    </row>
    <row r="318" spans="16:16" x14ac:dyDescent="0.25">
      <c r="P318" t="str">
        <f>CONCATENATE(ROW(P318)-2," - ",[1]Components!B314)</f>
        <v xml:space="preserve">316 - </v>
      </c>
    </row>
    <row r="319" spans="16:16" x14ac:dyDescent="0.25">
      <c r="P319" t="str">
        <f>CONCATENATE(ROW(P319)-2," - ",[1]Components!B315)</f>
        <v xml:space="preserve">317 - </v>
      </c>
    </row>
    <row r="320" spans="16:16" x14ac:dyDescent="0.25">
      <c r="P320" t="str">
        <f>CONCATENATE(ROW(P320)-2," - ",[1]Components!B316)</f>
        <v xml:space="preserve">318 - </v>
      </c>
    </row>
    <row r="321" spans="16:16" x14ac:dyDescent="0.25">
      <c r="P321" t="str">
        <f>CONCATENATE(ROW(P321)-2," - ",[1]Components!B317)</f>
        <v xml:space="preserve">319 - </v>
      </c>
    </row>
    <row r="322" spans="16:16" x14ac:dyDescent="0.25">
      <c r="P322" t="str">
        <f>CONCATENATE(ROW(P322)-2," - ",[1]Components!B318)</f>
        <v xml:space="preserve">320 - </v>
      </c>
    </row>
    <row r="323" spans="16:16" x14ac:dyDescent="0.25">
      <c r="P323" t="str">
        <f>CONCATENATE(ROW(P323)-2," - ",[1]Components!B319)</f>
        <v xml:space="preserve">321 - </v>
      </c>
    </row>
    <row r="324" spans="16:16" x14ac:dyDescent="0.25">
      <c r="P324" t="str">
        <f>CONCATENATE(ROW(P324)-2," - ",[1]Components!B320)</f>
        <v xml:space="preserve">322 - </v>
      </c>
    </row>
    <row r="325" spans="16:16" x14ac:dyDescent="0.25">
      <c r="P325" t="str">
        <f>CONCATENATE(ROW(P325)-2," - ",[1]Components!B321)</f>
        <v xml:space="preserve">323 - </v>
      </c>
    </row>
    <row r="326" spans="16:16" x14ac:dyDescent="0.25">
      <c r="P326" t="str">
        <f>CONCATENATE(ROW(P326)-2," - ",[1]Components!B322)</f>
        <v xml:space="preserve">324 - </v>
      </c>
    </row>
    <row r="327" spans="16:16" x14ac:dyDescent="0.25">
      <c r="P327" t="str">
        <f>CONCATENATE(ROW(P327)-2," - ",[1]Components!B323)</f>
        <v xml:space="preserve">325 - </v>
      </c>
    </row>
    <row r="328" spans="16:16" x14ac:dyDescent="0.25">
      <c r="P328" t="str">
        <f>CONCATENATE(ROW(P328)-2," - ",[1]Components!B324)</f>
        <v xml:space="preserve">326 - </v>
      </c>
    </row>
    <row r="329" spans="16:16" x14ac:dyDescent="0.25">
      <c r="P329" t="str">
        <f>CONCATENATE(ROW(P329)-2," - ",[1]Components!B325)</f>
        <v xml:space="preserve">327 - </v>
      </c>
    </row>
    <row r="330" spans="16:16" x14ac:dyDescent="0.25">
      <c r="P330" t="str">
        <f>CONCATENATE(ROW(P330)-2," - ",[1]Components!B326)</f>
        <v xml:space="preserve">328 - </v>
      </c>
    </row>
    <row r="331" spans="16:16" x14ac:dyDescent="0.25">
      <c r="P331" t="str">
        <f>CONCATENATE(ROW(P331)-2," - ",[1]Components!B327)</f>
        <v xml:space="preserve">329 - </v>
      </c>
    </row>
    <row r="332" spans="16:16" x14ac:dyDescent="0.25">
      <c r="P332" t="str">
        <f>CONCATENATE(ROW(P332)-2," - ",[1]Components!B328)</f>
        <v xml:space="preserve">330 - </v>
      </c>
    </row>
    <row r="333" spans="16:16" x14ac:dyDescent="0.25">
      <c r="P333" t="str">
        <f>CONCATENATE(ROW(P333)-2," - ",[1]Components!B329)</f>
        <v xml:space="preserve">331 - </v>
      </c>
    </row>
    <row r="334" spans="16:16" x14ac:dyDescent="0.25">
      <c r="P334" t="str">
        <f>CONCATENATE(ROW(P334)-2," - ",[1]Components!B330)</f>
        <v xml:space="preserve">332 - </v>
      </c>
    </row>
    <row r="335" spans="16:16" x14ac:dyDescent="0.25">
      <c r="P335" t="str">
        <f>CONCATENATE(ROW(P335)-2," - ",[1]Components!B331)</f>
        <v xml:space="preserve">333 - </v>
      </c>
    </row>
    <row r="336" spans="16:16" x14ac:dyDescent="0.25">
      <c r="P336" t="str">
        <f>CONCATENATE(ROW(P336)-2," - ",[1]Components!B332)</f>
        <v xml:space="preserve">334 - </v>
      </c>
    </row>
    <row r="337" spans="16:16" x14ac:dyDescent="0.25">
      <c r="P337" t="str">
        <f>CONCATENATE(ROW(P337)-2," - ",[1]Components!B333)</f>
        <v xml:space="preserve">335 - </v>
      </c>
    </row>
    <row r="338" spans="16:16" x14ac:dyDescent="0.25">
      <c r="P338" t="str">
        <f>CONCATENATE(ROW(P338)-2," - ",[1]Components!B334)</f>
        <v xml:space="preserve">336 - </v>
      </c>
    </row>
    <row r="339" spans="16:16" x14ac:dyDescent="0.25">
      <c r="P339" t="str">
        <f>CONCATENATE(ROW(P339)-2," - ",[1]Components!B335)</f>
        <v xml:space="preserve">337 - </v>
      </c>
    </row>
    <row r="340" spans="16:16" x14ac:dyDescent="0.25">
      <c r="P340" t="str">
        <f>CONCATENATE(ROW(P340)-2," - ",[1]Components!B336)</f>
        <v xml:space="preserve">338 - </v>
      </c>
    </row>
    <row r="341" spans="16:16" x14ac:dyDescent="0.25">
      <c r="P341" t="str">
        <f>CONCATENATE(ROW(P341)-2," - ",[1]Components!B337)</f>
        <v xml:space="preserve">339 - </v>
      </c>
    </row>
    <row r="342" spans="16:16" x14ac:dyDescent="0.25">
      <c r="P342" t="str">
        <f>CONCATENATE(ROW(P342)-2," - ",[1]Components!B338)</f>
        <v xml:space="preserve">340 - </v>
      </c>
    </row>
    <row r="343" spans="16:16" x14ac:dyDescent="0.25">
      <c r="P343" t="str">
        <f>CONCATENATE(ROW(P343)-2," - ",[1]Components!B339)</f>
        <v xml:space="preserve">341 - </v>
      </c>
    </row>
    <row r="344" spans="16:16" x14ac:dyDescent="0.25">
      <c r="P344" t="str">
        <f>CONCATENATE(ROW(P344)-2," - ",[1]Components!B340)</f>
        <v xml:space="preserve">342 - </v>
      </c>
    </row>
    <row r="345" spans="16:16" x14ac:dyDescent="0.25">
      <c r="P345" t="str">
        <f>CONCATENATE(ROW(P345)-2," - ",[1]Components!B341)</f>
        <v xml:space="preserve">343 - </v>
      </c>
    </row>
    <row r="346" spans="16:16" x14ac:dyDescent="0.25">
      <c r="P346" t="str">
        <f>CONCATENATE(ROW(P346)-2," - ",[1]Components!B342)</f>
        <v xml:space="preserve">344 - </v>
      </c>
    </row>
    <row r="347" spans="16:16" x14ac:dyDescent="0.25">
      <c r="P347" t="str">
        <f>CONCATENATE(ROW(P347)-2," - ",[1]Components!B343)</f>
        <v xml:space="preserve">345 - </v>
      </c>
    </row>
    <row r="348" spans="16:16" x14ac:dyDescent="0.25">
      <c r="P348" t="str">
        <f>CONCATENATE(ROW(P348)-2," - ",[1]Components!B344)</f>
        <v xml:space="preserve">346 - </v>
      </c>
    </row>
    <row r="349" spans="16:16" x14ac:dyDescent="0.25">
      <c r="P349" t="str">
        <f>CONCATENATE(ROW(P349)-2," - ",[1]Components!B345)</f>
        <v xml:space="preserve">347 - </v>
      </c>
    </row>
    <row r="350" spans="16:16" x14ac:dyDescent="0.25">
      <c r="P350" t="str">
        <f>CONCATENATE(ROW(P350)-2," - ",[1]Components!B346)</f>
        <v xml:space="preserve">348 - </v>
      </c>
    </row>
    <row r="351" spans="16:16" x14ac:dyDescent="0.25">
      <c r="P351" t="str">
        <f>CONCATENATE(ROW(P351)-2," - ",[1]Components!B347)</f>
        <v xml:space="preserve">349 - </v>
      </c>
    </row>
    <row r="352" spans="16:16" x14ac:dyDescent="0.25">
      <c r="P352" t="str">
        <f>CONCATENATE(ROW(P352)-2," - ",[1]Components!B348)</f>
        <v xml:space="preserve">350 - </v>
      </c>
    </row>
    <row r="353" spans="16:16" x14ac:dyDescent="0.25">
      <c r="P353" t="str">
        <f>CONCATENATE(ROW(P353)-2," - ",[1]Components!B349)</f>
        <v xml:space="preserve">351 - </v>
      </c>
    </row>
    <row r="354" spans="16:16" x14ac:dyDescent="0.25">
      <c r="P354" t="str">
        <f>CONCATENATE(ROW(P354)-2," - ",[1]Components!B350)</f>
        <v xml:space="preserve">352 - </v>
      </c>
    </row>
    <row r="355" spans="16:16" x14ac:dyDescent="0.25">
      <c r="P355" t="str">
        <f>CONCATENATE(ROW(P355)-2," - ",[1]Components!B351)</f>
        <v xml:space="preserve">353 - </v>
      </c>
    </row>
    <row r="356" spans="16:16" x14ac:dyDescent="0.25">
      <c r="P356" t="str">
        <f>CONCATENATE(ROW(P356)-2," - ",[1]Components!B352)</f>
        <v xml:space="preserve">354 - </v>
      </c>
    </row>
    <row r="357" spans="16:16" x14ac:dyDescent="0.25">
      <c r="P357" t="str">
        <f>CONCATENATE(ROW(P357)-2," - ",[1]Components!B353)</f>
        <v xml:space="preserve">355 - </v>
      </c>
    </row>
    <row r="358" spans="16:16" x14ac:dyDescent="0.25">
      <c r="P358" t="str">
        <f>CONCATENATE(ROW(P358)-2," - ",[1]Components!B354)</f>
        <v xml:space="preserve">356 - </v>
      </c>
    </row>
    <row r="359" spans="16:16" x14ac:dyDescent="0.25">
      <c r="P359" t="str">
        <f>CONCATENATE(ROW(P359)-2," - ",[1]Components!B355)</f>
        <v xml:space="preserve">357 - </v>
      </c>
    </row>
    <row r="360" spans="16:16" x14ac:dyDescent="0.25">
      <c r="P360" t="str">
        <f>CONCATENATE(ROW(P360)-2," - ",[1]Components!B356)</f>
        <v xml:space="preserve">358 - </v>
      </c>
    </row>
    <row r="361" spans="16:16" x14ac:dyDescent="0.25">
      <c r="P361" t="str">
        <f>CONCATENATE(ROW(P361)-2," - ",[1]Components!B357)</f>
        <v xml:space="preserve">359 - </v>
      </c>
    </row>
    <row r="362" spans="16:16" x14ac:dyDescent="0.25">
      <c r="P362" t="str">
        <f>CONCATENATE(ROW(P362)-2," - ",[1]Components!B358)</f>
        <v xml:space="preserve">360 - </v>
      </c>
    </row>
    <row r="363" spans="16:16" x14ac:dyDescent="0.25">
      <c r="P363" t="str">
        <f>CONCATENATE(ROW(P363)-2," - ",[1]Components!B359)</f>
        <v xml:space="preserve">361 - </v>
      </c>
    </row>
    <row r="364" spans="16:16" x14ac:dyDescent="0.25">
      <c r="P364" t="str">
        <f>CONCATENATE(ROW(P364)-2," - ",[1]Components!B360)</f>
        <v xml:space="preserve">362 - </v>
      </c>
    </row>
    <row r="365" spans="16:16" x14ac:dyDescent="0.25">
      <c r="P365" t="str">
        <f>CONCATENATE(ROW(P365)-2," - ",[1]Components!B361)</f>
        <v xml:space="preserve">363 - </v>
      </c>
    </row>
    <row r="366" spans="16:16" x14ac:dyDescent="0.25">
      <c r="P366" t="str">
        <f>CONCATENATE(ROW(P366)-2," - ",[1]Components!B362)</f>
        <v xml:space="preserve">364 - </v>
      </c>
    </row>
    <row r="367" spans="16:16" x14ac:dyDescent="0.25">
      <c r="P367" t="str">
        <f>CONCATENATE(ROW(P367)-2," - ",[1]Components!B363)</f>
        <v xml:space="preserve">365 - </v>
      </c>
    </row>
    <row r="368" spans="16:16" x14ac:dyDescent="0.25">
      <c r="P368" t="str">
        <f>CONCATENATE(ROW(P368)-2," - ",[1]Components!B364)</f>
        <v xml:space="preserve">366 - </v>
      </c>
    </row>
    <row r="369" spans="16:16" x14ac:dyDescent="0.25">
      <c r="P369" t="str">
        <f>CONCATENATE(ROW(P369)-2," - ",[1]Components!B365)</f>
        <v xml:space="preserve">367 - </v>
      </c>
    </row>
    <row r="370" spans="16:16" x14ac:dyDescent="0.25">
      <c r="P370" t="str">
        <f>CONCATENATE(ROW(P370)-2," - ",[1]Components!B366)</f>
        <v xml:space="preserve">368 - </v>
      </c>
    </row>
    <row r="371" spans="16:16" x14ac:dyDescent="0.25">
      <c r="P371" t="str">
        <f>CONCATENATE(ROW(P371)-2," - ",[1]Components!B367)</f>
        <v xml:space="preserve">369 - </v>
      </c>
    </row>
    <row r="372" spans="16:16" x14ac:dyDescent="0.25">
      <c r="P372" t="str">
        <f>CONCATENATE(ROW(P372)-2," - ",[1]Components!B368)</f>
        <v xml:space="preserve">370 - </v>
      </c>
    </row>
    <row r="373" spans="16:16" x14ac:dyDescent="0.25">
      <c r="P373" t="str">
        <f>CONCATENATE(ROW(P373)-2," - ",[1]Components!B369)</f>
        <v xml:space="preserve">371 - </v>
      </c>
    </row>
    <row r="374" spans="16:16" x14ac:dyDescent="0.25">
      <c r="P374" t="str">
        <f>CONCATENATE(ROW(P374)-2," - ",[1]Components!B370)</f>
        <v xml:space="preserve">372 - </v>
      </c>
    </row>
    <row r="375" spans="16:16" x14ac:dyDescent="0.25">
      <c r="P375" t="str">
        <f>CONCATENATE(ROW(P375)-2," - ",[1]Components!B371)</f>
        <v xml:space="preserve">373 - </v>
      </c>
    </row>
    <row r="376" spans="16:16" x14ac:dyDescent="0.25">
      <c r="P376" t="str">
        <f>CONCATENATE(ROW(P376)-2," - ",[1]Components!B372)</f>
        <v xml:space="preserve">374 - </v>
      </c>
    </row>
    <row r="377" spans="16:16" x14ac:dyDescent="0.25">
      <c r="P377" t="str">
        <f>CONCATENATE(ROW(P377)-2," - ",[1]Components!B373)</f>
        <v xml:space="preserve">375 - </v>
      </c>
    </row>
    <row r="378" spans="16:16" x14ac:dyDescent="0.25">
      <c r="P378" t="str">
        <f>CONCATENATE(ROW(P378)-2," - ",[1]Components!B374)</f>
        <v xml:space="preserve">376 - </v>
      </c>
    </row>
    <row r="379" spans="16:16" x14ac:dyDescent="0.25">
      <c r="P379" t="str">
        <f>CONCATENATE(ROW(P379)-2," - ",[1]Components!B375)</f>
        <v xml:space="preserve">377 - </v>
      </c>
    </row>
    <row r="380" spans="16:16" x14ac:dyDescent="0.25">
      <c r="P380" t="str">
        <f>CONCATENATE(ROW(P380)-2," - ",[1]Components!B376)</f>
        <v xml:space="preserve">378 - </v>
      </c>
    </row>
    <row r="381" spans="16:16" x14ac:dyDescent="0.25">
      <c r="P381" t="str">
        <f>CONCATENATE(ROW(P381)-2," - ",[1]Components!B377)</f>
        <v xml:space="preserve">379 - </v>
      </c>
    </row>
    <row r="382" spans="16:16" x14ac:dyDescent="0.25">
      <c r="P382" t="str">
        <f>CONCATENATE(ROW(P382)-2," - ",[1]Components!B378)</f>
        <v xml:space="preserve">380 - </v>
      </c>
    </row>
    <row r="383" spans="16:16" x14ac:dyDescent="0.25">
      <c r="P383" t="str">
        <f>CONCATENATE(ROW(P383)-2," - ",[1]Components!B379)</f>
        <v xml:space="preserve">381 - </v>
      </c>
    </row>
    <row r="384" spans="16:16" x14ac:dyDescent="0.25">
      <c r="P384" t="str">
        <f>CONCATENATE(ROW(P384)-2," - ",[1]Components!B380)</f>
        <v xml:space="preserve">382 - </v>
      </c>
    </row>
    <row r="385" spans="16:16" x14ac:dyDescent="0.25">
      <c r="P385" t="str">
        <f>CONCATENATE(ROW(P385)-2," - ",[1]Components!B381)</f>
        <v xml:space="preserve">383 - </v>
      </c>
    </row>
    <row r="386" spans="16:16" x14ac:dyDescent="0.25">
      <c r="P386" t="str">
        <f>CONCATENATE(ROW(P386)-2," - ",[1]Components!B382)</f>
        <v xml:space="preserve">384 - </v>
      </c>
    </row>
    <row r="387" spans="16:16" x14ac:dyDescent="0.25">
      <c r="P387" t="str">
        <f>CONCATENATE(ROW(P387)-2," - ",[1]Components!B383)</f>
        <v xml:space="preserve">385 - </v>
      </c>
    </row>
    <row r="388" spans="16:16" x14ac:dyDescent="0.25">
      <c r="P388" t="str">
        <f>CONCATENATE(ROW(P388)-2," - ",[1]Components!B384)</f>
        <v xml:space="preserve">386 - </v>
      </c>
    </row>
    <row r="389" spans="16:16" x14ac:dyDescent="0.25">
      <c r="P389" t="str">
        <f>CONCATENATE(ROW(P389)-2," - ",[1]Components!B385)</f>
        <v xml:space="preserve">387 - </v>
      </c>
    </row>
    <row r="390" spans="16:16" x14ac:dyDescent="0.25">
      <c r="P390" t="str">
        <f>CONCATENATE(ROW(P390)-2," - ",[1]Components!B386)</f>
        <v xml:space="preserve">388 - </v>
      </c>
    </row>
    <row r="391" spans="16:16" x14ac:dyDescent="0.25">
      <c r="P391" t="str">
        <f>CONCATENATE(ROW(P391)-2," - ",[1]Components!B387)</f>
        <v xml:space="preserve">389 - </v>
      </c>
    </row>
    <row r="392" spans="16:16" x14ac:dyDescent="0.25">
      <c r="P392" t="str">
        <f>CONCATENATE(ROW(P392)-2," - ",[1]Components!B388)</f>
        <v xml:space="preserve">390 - </v>
      </c>
    </row>
    <row r="393" spans="16:16" x14ac:dyDescent="0.25">
      <c r="P393" t="str">
        <f>CONCATENATE(ROW(P393)-2," - ",[1]Components!B389)</f>
        <v xml:space="preserve">391 - </v>
      </c>
    </row>
    <row r="394" spans="16:16" x14ac:dyDescent="0.25">
      <c r="P394" t="str">
        <f>CONCATENATE(ROW(P394)-2," - ",[1]Components!B390)</f>
        <v xml:space="preserve">392 - </v>
      </c>
    </row>
    <row r="395" spans="16:16" x14ac:dyDescent="0.25">
      <c r="P395" t="str">
        <f>CONCATENATE(ROW(P395)-2," - ",[1]Components!B391)</f>
        <v xml:space="preserve">393 - </v>
      </c>
    </row>
    <row r="396" spans="16:16" x14ac:dyDescent="0.25">
      <c r="P396" t="str">
        <f>CONCATENATE(ROW(P396)-2," - ",[1]Components!B392)</f>
        <v xml:space="preserve">394 - </v>
      </c>
    </row>
    <row r="397" spans="16:16" x14ac:dyDescent="0.25">
      <c r="P397" t="str">
        <f>CONCATENATE(ROW(P397)-2," - ",[1]Components!B393)</f>
        <v xml:space="preserve">395 - </v>
      </c>
    </row>
    <row r="398" spans="16:16" x14ac:dyDescent="0.25">
      <c r="P398" t="str">
        <f>CONCATENATE(ROW(P398)-2," - ",[1]Components!B394)</f>
        <v xml:space="preserve">396 - </v>
      </c>
    </row>
    <row r="399" spans="16:16" x14ac:dyDescent="0.25">
      <c r="P399" t="str">
        <f>CONCATENATE(ROW(P399)-2," - ",[1]Components!B395)</f>
        <v xml:space="preserve">397 - </v>
      </c>
    </row>
    <row r="400" spans="16:16" x14ac:dyDescent="0.25">
      <c r="P400" t="str">
        <f>CONCATENATE(ROW(P400)-2," - ",[1]Components!B396)</f>
        <v xml:space="preserve">398 - </v>
      </c>
    </row>
    <row r="401" spans="16:16" x14ac:dyDescent="0.25">
      <c r="P401" t="str">
        <f>CONCATENATE(ROW(P401)-2," - ",[1]Components!B397)</f>
        <v xml:space="preserve">399 - </v>
      </c>
    </row>
    <row r="402" spans="16:16" x14ac:dyDescent="0.25">
      <c r="P402" t="str">
        <f>CONCATENATE(ROW(P402)-2," - ",[1]Components!B398)</f>
        <v xml:space="preserve">400 - </v>
      </c>
    </row>
    <row r="403" spans="16:16" x14ac:dyDescent="0.25">
      <c r="P403" t="str">
        <f>CONCATENATE(ROW(P403)-2," - ",[1]Components!B399)</f>
        <v xml:space="preserve">401 - </v>
      </c>
    </row>
    <row r="404" spans="16:16" x14ac:dyDescent="0.25">
      <c r="P404" t="str">
        <f>CONCATENATE(ROW(P404)-2," - ",[1]Components!B400)</f>
        <v xml:space="preserve">402 - </v>
      </c>
    </row>
    <row r="405" spans="16:16" x14ac:dyDescent="0.25">
      <c r="P405" t="str">
        <f>CONCATENATE(ROW(P405)-2," - ",[1]Components!B401)</f>
        <v xml:space="preserve">403 - </v>
      </c>
    </row>
    <row r="406" spans="16:16" x14ac:dyDescent="0.25">
      <c r="P406" t="str">
        <f>CONCATENATE(ROW(P406)-2," - ",[1]Components!B402)</f>
        <v xml:space="preserve">404 - </v>
      </c>
    </row>
    <row r="407" spans="16:16" x14ac:dyDescent="0.25">
      <c r="P407" t="str">
        <f>CONCATENATE(ROW(P407)-2," - ",[1]Components!B403)</f>
        <v xml:space="preserve">405 - </v>
      </c>
    </row>
    <row r="408" spans="16:16" x14ac:dyDescent="0.25">
      <c r="P408" t="str">
        <f>CONCATENATE(ROW(P408)-2," - ",[1]Components!B404)</f>
        <v xml:space="preserve">406 - </v>
      </c>
    </row>
    <row r="409" spans="16:16" x14ac:dyDescent="0.25">
      <c r="P409" t="str">
        <f>CONCATENATE(ROW(P409)-2," - ",[1]Components!B405)</f>
        <v xml:space="preserve">407 - </v>
      </c>
    </row>
    <row r="410" spans="16:16" x14ac:dyDescent="0.25">
      <c r="P410" t="str">
        <f>CONCATENATE(ROW(P410)-2," - ",[1]Components!B406)</f>
        <v xml:space="preserve">408 - </v>
      </c>
    </row>
    <row r="411" spans="16:16" x14ac:dyDescent="0.25">
      <c r="P411" t="str">
        <f>CONCATENATE(ROW(P411)-2," - ",[1]Components!B407)</f>
        <v xml:space="preserve">409 - </v>
      </c>
    </row>
    <row r="412" spans="16:16" x14ac:dyDescent="0.25">
      <c r="P412" t="str">
        <f>CONCATENATE(ROW(P412)-2," - ",[1]Components!B408)</f>
        <v xml:space="preserve">410 - </v>
      </c>
    </row>
    <row r="413" spans="16:16" x14ac:dyDescent="0.25">
      <c r="P413" t="str">
        <f>CONCATENATE(ROW(P413)-2," - ",[1]Components!B409)</f>
        <v xml:space="preserve">411 - </v>
      </c>
    </row>
    <row r="414" spans="16:16" x14ac:dyDescent="0.25">
      <c r="P414" t="str">
        <f>CONCATENATE(ROW(P414)-2," - ",[1]Components!B410)</f>
        <v xml:space="preserve">412 - </v>
      </c>
    </row>
    <row r="415" spans="16:16" x14ac:dyDescent="0.25">
      <c r="P415" t="str">
        <f>CONCATENATE(ROW(P415)-2," - ",[1]Components!B411)</f>
        <v xml:space="preserve">413 - </v>
      </c>
    </row>
    <row r="416" spans="16:16" x14ac:dyDescent="0.25">
      <c r="P416" t="str">
        <f>CONCATENATE(ROW(P416)-2," - ",[1]Components!B412)</f>
        <v xml:space="preserve">414 - </v>
      </c>
    </row>
    <row r="417" spans="16:16" x14ac:dyDescent="0.25">
      <c r="P417" t="str">
        <f>CONCATENATE(ROW(P417)-2," - ",[1]Components!B413)</f>
        <v xml:space="preserve">415 - </v>
      </c>
    </row>
    <row r="418" spans="16:16" x14ac:dyDescent="0.25">
      <c r="P418" t="str">
        <f>CONCATENATE(ROW(P418)-2," - ",[1]Components!B414)</f>
        <v xml:space="preserve">416 - </v>
      </c>
    </row>
    <row r="419" spans="16:16" x14ac:dyDescent="0.25">
      <c r="P419" t="str">
        <f>CONCATENATE(ROW(P419)-2," - ",[1]Components!B415)</f>
        <v xml:space="preserve">417 - </v>
      </c>
    </row>
    <row r="420" spans="16:16" x14ac:dyDescent="0.25">
      <c r="P420" t="str">
        <f>CONCATENATE(ROW(P420)-2," - ",[1]Components!B416)</f>
        <v xml:space="preserve">418 - </v>
      </c>
    </row>
    <row r="421" spans="16:16" x14ac:dyDescent="0.25">
      <c r="P421" t="str">
        <f>CONCATENATE(ROW(P421)-2," - ",[1]Components!B417)</f>
        <v xml:space="preserve">419 - </v>
      </c>
    </row>
    <row r="422" spans="16:16" x14ac:dyDescent="0.25">
      <c r="P422" t="str">
        <f>CONCATENATE(ROW(P422)-2," - ",[1]Components!B418)</f>
        <v xml:space="preserve">420 - </v>
      </c>
    </row>
    <row r="423" spans="16:16" x14ac:dyDescent="0.25">
      <c r="P423" t="str">
        <f>CONCATENATE(ROW(P423)-2," - ",[1]Components!B419)</f>
        <v xml:space="preserve">421 - </v>
      </c>
    </row>
    <row r="424" spans="16:16" x14ac:dyDescent="0.25">
      <c r="P424" t="str">
        <f>CONCATENATE(ROW(P424)-2," - ",[1]Components!B420)</f>
        <v xml:space="preserve">422 - </v>
      </c>
    </row>
    <row r="425" spans="16:16" x14ac:dyDescent="0.25">
      <c r="P425" t="str">
        <f>CONCATENATE(ROW(P425)-2," - ",[1]Components!B421)</f>
        <v xml:space="preserve">423 - </v>
      </c>
    </row>
    <row r="426" spans="16:16" x14ac:dyDescent="0.25">
      <c r="P426" t="str">
        <f>CONCATENATE(ROW(P426)-2," - ",[1]Components!B422)</f>
        <v xml:space="preserve">424 - </v>
      </c>
    </row>
    <row r="427" spans="16:16" x14ac:dyDescent="0.25">
      <c r="P427" t="str">
        <f>CONCATENATE(ROW(P427)-2," - ",[1]Components!B423)</f>
        <v xml:space="preserve">425 - </v>
      </c>
    </row>
    <row r="428" spans="16:16" x14ac:dyDescent="0.25">
      <c r="P428" t="str">
        <f>CONCATENATE(ROW(P428)-2," - ",[1]Components!B424)</f>
        <v xml:space="preserve">426 - </v>
      </c>
    </row>
    <row r="429" spans="16:16" x14ac:dyDescent="0.25">
      <c r="P429" t="str">
        <f>CONCATENATE(ROW(P429)-2," - ",[1]Components!B425)</f>
        <v xml:space="preserve">427 - </v>
      </c>
    </row>
    <row r="430" spans="16:16" x14ac:dyDescent="0.25">
      <c r="P430" t="str">
        <f>CONCATENATE(ROW(P430)-2," - ",[1]Components!B426)</f>
        <v xml:space="preserve">428 - </v>
      </c>
    </row>
    <row r="431" spans="16:16" x14ac:dyDescent="0.25">
      <c r="P431" t="str">
        <f>CONCATENATE(ROW(P431)-2," - ",[1]Components!B427)</f>
        <v xml:space="preserve">429 - </v>
      </c>
    </row>
    <row r="432" spans="16:16" x14ac:dyDescent="0.25">
      <c r="P432" t="str">
        <f>CONCATENATE(ROW(P432)-2," - ",[1]Components!B428)</f>
        <v xml:space="preserve">430 - </v>
      </c>
    </row>
    <row r="433" spans="16:16" x14ac:dyDescent="0.25">
      <c r="P433" t="str">
        <f>CONCATENATE(ROW(P433)-2," - ",[1]Components!B429)</f>
        <v xml:space="preserve">431 - </v>
      </c>
    </row>
    <row r="434" spans="16:16" x14ac:dyDescent="0.25">
      <c r="P434" t="str">
        <f>CONCATENATE(ROW(P434)-2," - ",[1]Components!B430)</f>
        <v xml:space="preserve">432 - </v>
      </c>
    </row>
    <row r="435" spans="16:16" x14ac:dyDescent="0.25">
      <c r="P435" t="str">
        <f>CONCATENATE(ROW(P435)-2," - ",[1]Components!B431)</f>
        <v xml:space="preserve">433 - </v>
      </c>
    </row>
    <row r="436" spans="16:16" x14ac:dyDescent="0.25">
      <c r="P436" t="str">
        <f>CONCATENATE(ROW(P436)-2," - ",[1]Components!B432)</f>
        <v xml:space="preserve">434 - </v>
      </c>
    </row>
    <row r="437" spans="16:16" x14ac:dyDescent="0.25">
      <c r="P437" t="str">
        <f>CONCATENATE(ROW(P437)-2," - ",[1]Components!B433)</f>
        <v xml:space="preserve">435 - </v>
      </c>
    </row>
    <row r="438" spans="16:16" x14ac:dyDescent="0.25">
      <c r="P438" t="str">
        <f>CONCATENATE(ROW(P438)-2," - ",[1]Components!B434)</f>
        <v xml:space="preserve">436 - </v>
      </c>
    </row>
    <row r="439" spans="16:16" x14ac:dyDescent="0.25">
      <c r="P439" t="str">
        <f>CONCATENATE(ROW(P439)-2," - ",[1]Components!B435)</f>
        <v xml:space="preserve">437 - </v>
      </c>
    </row>
    <row r="440" spans="16:16" x14ac:dyDescent="0.25">
      <c r="P440" t="str">
        <f>CONCATENATE(ROW(P440)-2," - ",[1]Components!B436)</f>
        <v xml:space="preserve">438 - </v>
      </c>
    </row>
    <row r="441" spans="16:16" x14ac:dyDescent="0.25">
      <c r="P441" t="str">
        <f>CONCATENATE(ROW(P441)-2," - ",[1]Components!B437)</f>
        <v xml:space="preserve">439 - </v>
      </c>
    </row>
    <row r="442" spans="16:16" x14ac:dyDescent="0.25">
      <c r="P442" t="str">
        <f>CONCATENATE(ROW(P442)-2," - ",[1]Components!B438)</f>
        <v xml:space="preserve">440 - </v>
      </c>
    </row>
    <row r="443" spans="16:16" x14ac:dyDescent="0.25">
      <c r="P443" t="str">
        <f>CONCATENATE(ROW(P443)-2," - ",[1]Components!B439)</f>
        <v xml:space="preserve">441 - </v>
      </c>
    </row>
    <row r="444" spans="16:16" x14ac:dyDescent="0.25">
      <c r="P444" t="str">
        <f>CONCATENATE(ROW(P444)-2," - ",[1]Components!B440)</f>
        <v xml:space="preserve">442 - </v>
      </c>
    </row>
    <row r="445" spans="16:16" x14ac:dyDescent="0.25">
      <c r="P445" t="str">
        <f>CONCATENATE(ROW(P445)-2," - ",[1]Components!B441)</f>
        <v xml:space="preserve">443 - </v>
      </c>
    </row>
    <row r="446" spans="16:16" x14ac:dyDescent="0.25">
      <c r="P446" t="str">
        <f>CONCATENATE(ROW(P446)-2," - ",[1]Components!B442)</f>
        <v xml:space="preserve">444 - </v>
      </c>
    </row>
    <row r="447" spans="16:16" x14ac:dyDescent="0.25">
      <c r="P447" t="str">
        <f>CONCATENATE(ROW(P447)-2," - ",[1]Components!B443)</f>
        <v xml:space="preserve">445 - </v>
      </c>
    </row>
    <row r="448" spans="16:16" x14ac:dyDescent="0.25">
      <c r="P448" t="str">
        <f>CONCATENATE(ROW(P448)-2," - ",[1]Components!B444)</f>
        <v xml:space="preserve">446 - </v>
      </c>
    </row>
    <row r="449" spans="16:16" x14ac:dyDescent="0.25">
      <c r="P449" t="str">
        <f>CONCATENATE(ROW(P449)-2," - ",[1]Components!B445)</f>
        <v xml:space="preserve">447 - </v>
      </c>
    </row>
    <row r="450" spans="16:16" x14ac:dyDescent="0.25">
      <c r="P450" t="str">
        <f>CONCATENATE(ROW(P450)-2," - ",[1]Components!B446)</f>
        <v xml:space="preserve">448 - </v>
      </c>
    </row>
    <row r="451" spans="16:16" x14ac:dyDescent="0.25">
      <c r="P451" t="str">
        <f>CONCATENATE(ROW(P451)-2," - ",[1]Components!B447)</f>
        <v xml:space="preserve">449 - </v>
      </c>
    </row>
    <row r="452" spans="16:16" x14ac:dyDescent="0.25">
      <c r="P452" t="str">
        <f>CONCATENATE(ROW(P452)-2," - ",[1]Components!B448)</f>
        <v xml:space="preserve">450 - </v>
      </c>
    </row>
    <row r="453" spans="16:16" x14ac:dyDescent="0.25">
      <c r="P453" t="str">
        <f>CONCATENATE(ROW(P453)-2," - ",[1]Components!B449)</f>
        <v xml:space="preserve">451 - </v>
      </c>
    </row>
    <row r="454" spans="16:16" x14ac:dyDescent="0.25">
      <c r="P454" t="str">
        <f>CONCATENATE(ROW(P454)-2," - ",[1]Components!B450)</f>
        <v xml:space="preserve">452 - </v>
      </c>
    </row>
    <row r="455" spans="16:16" x14ac:dyDescent="0.25">
      <c r="P455" t="str">
        <f>CONCATENATE(ROW(P455)-2," - ",[1]Components!B451)</f>
        <v xml:space="preserve">453 - </v>
      </c>
    </row>
    <row r="456" spans="16:16" x14ac:dyDescent="0.25">
      <c r="P456" t="str">
        <f>CONCATENATE(ROW(P456)-2," - ",[1]Components!B452)</f>
        <v xml:space="preserve">454 - </v>
      </c>
    </row>
    <row r="457" spans="16:16" x14ac:dyDescent="0.25">
      <c r="P457" t="str">
        <f>CONCATENATE(ROW(P457)-2," - ",[1]Components!B453)</f>
        <v xml:space="preserve">455 - </v>
      </c>
    </row>
    <row r="458" spans="16:16" x14ac:dyDescent="0.25">
      <c r="P458" t="str">
        <f>CONCATENATE(ROW(P458)-2," - ",[1]Components!B454)</f>
        <v xml:space="preserve">456 - </v>
      </c>
    </row>
    <row r="459" spans="16:16" x14ac:dyDescent="0.25">
      <c r="P459" t="str">
        <f>CONCATENATE(ROW(P459)-2," - ",[1]Components!B455)</f>
        <v xml:space="preserve">457 - </v>
      </c>
    </row>
    <row r="460" spans="16:16" x14ac:dyDescent="0.25">
      <c r="P460" t="str">
        <f>CONCATENATE(ROW(P460)-2," - ",[1]Components!B456)</f>
        <v xml:space="preserve">458 - </v>
      </c>
    </row>
    <row r="461" spans="16:16" x14ac:dyDescent="0.25">
      <c r="P461" t="str">
        <f>CONCATENATE(ROW(P461)-2," - ",[1]Components!B457)</f>
        <v xml:space="preserve">459 - </v>
      </c>
    </row>
    <row r="462" spans="16:16" x14ac:dyDescent="0.25">
      <c r="P462" t="str">
        <f>CONCATENATE(ROW(P462)-2," - ",[1]Components!B458)</f>
        <v xml:space="preserve">460 - </v>
      </c>
    </row>
    <row r="463" spans="16:16" x14ac:dyDescent="0.25">
      <c r="P463" t="str">
        <f>CONCATENATE(ROW(P463)-2," - ",[1]Components!B459)</f>
        <v xml:space="preserve">461 - </v>
      </c>
    </row>
    <row r="464" spans="16:16" x14ac:dyDescent="0.25">
      <c r="P464" t="str">
        <f>CONCATENATE(ROW(P464)-2," - ",[1]Components!B460)</f>
        <v xml:space="preserve">462 - </v>
      </c>
    </row>
    <row r="465" spans="16:16" x14ac:dyDescent="0.25">
      <c r="P465" t="str">
        <f>CONCATENATE(ROW(P465)-2," - ",[1]Components!B461)</f>
        <v xml:space="preserve">463 - </v>
      </c>
    </row>
    <row r="466" spans="16:16" x14ac:dyDescent="0.25">
      <c r="P466" t="str">
        <f>CONCATENATE(ROW(P466)-2," - ",[1]Components!B462)</f>
        <v xml:space="preserve">464 - </v>
      </c>
    </row>
    <row r="467" spans="16:16" x14ac:dyDescent="0.25">
      <c r="P467" t="str">
        <f>CONCATENATE(ROW(P467)-2," - ",[1]Components!B463)</f>
        <v xml:space="preserve">465 - </v>
      </c>
    </row>
    <row r="468" spans="16:16" x14ac:dyDescent="0.25">
      <c r="P468" t="str">
        <f>CONCATENATE(ROW(P468)-2," - ",[1]Components!B464)</f>
        <v xml:space="preserve">466 - </v>
      </c>
    </row>
    <row r="469" spans="16:16" x14ac:dyDescent="0.25">
      <c r="P469" t="str">
        <f>CONCATENATE(ROW(P469)-2," - ",[1]Components!B465)</f>
        <v xml:space="preserve">467 - </v>
      </c>
    </row>
    <row r="470" spans="16:16" x14ac:dyDescent="0.25">
      <c r="P470" t="str">
        <f>CONCATENATE(ROW(P470)-2," - ",[1]Components!B466)</f>
        <v xml:space="preserve">468 - </v>
      </c>
    </row>
    <row r="471" spans="16:16" x14ac:dyDescent="0.25">
      <c r="P471" t="str">
        <f>CONCATENATE(ROW(P471)-2," - ",[1]Components!B467)</f>
        <v xml:space="preserve">469 - </v>
      </c>
    </row>
    <row r="472" spans="16:16" x14ac:dyDescent="0.25">
      <c r="P472" t="str">
        <f>CONCATENATE(ROW(P472)-2," - ",[1]Components!B468)</f>
        <v xml:space="preserve">470 - </v>
      </c>
    </row>
    <row r="473" spans="16:16" x14ac:dyDescent="0.25">
      <c r="P473" t="str">
        <f>CONCATENATE(ROW(P473)-2," - ",[1]Components!B469)</f>
        <v xml:space="preserve">471 - </v>
      </c>
    </row>
    <row r="474" spans="16:16" x14ac:dyDescent="0.25">
      <c r="P474" t="str">
        <f>CONCATENATE(ROW(P474)-2," - ",[1]Components!B470)</f>
        <v xml:space="preserve">472 - </v>
      </c>
    </row>
    <row r="475" spans="16:16" x14ac:dyDescent="0.25">
      <c r="P475" t="str">
        <f>CONCATENATE(ROW(P475)-2," - ",[1]Components!B471)</f>
        <v xml:space="preserve">473 - </v>
      </c>
    </row>
    <row r="476" spans="16:16" x14ac:dyDescent="0.25">
      <c r="P476" t="str">
        <f>CONCATENATE(ROW(P476)-2," - ",[1]Components!B472)</f>
        <v xml:space="preserve">474 - </v>
      </c>
    </row>
    <row r="477" spans="16:16" x14ac:dyDescent="0.25">
      <c r="P477" t="str">
        <f>CONCATENATE(ROW(P477)-2," - ",[1]Components!B473)</f>
        <v xml:space="preserve">475 - </v>
      </c>
    </row>
    <row r="478" spans="16:16" x14ac:dyDescent="0.25">
      <c r="P478" t="str">
        <f>CONCATENATE(ROW(P478)-2," - ",[1]Components!B474)</f>
        <v xml:space="preserve">476 - </v>
      </c>
    </row>
    <row r="479" spans="16:16" x14ac:dyDescent="0.25">
      <c r="P479" t="str">
        <f>CONCATENATE(ROW(P479)-2," - ",[1]Components!B475)</f>
        <v xml:space="preserve">477 - </v>
      </c>
    </row>
    <row r="480" spans="16:16" x14ac:dyDescent="0.25">
      <c r="P480" t="str">
        <f>CONCATENATE(ROW(P480)-2," - ",[1]Components!B476)</f>
        <v xml:space="preserve">478 - </v>
      </c>
    </row>
    <row r="481" spans="16:16" x14ac:dyDescent="0.25">
      <c r="P481" t="str">
        <f>CONCATENATE(ROW(P481)-2," - ",[1]Components!B477)</f>
        <v xml:space="preserve">479 - </v>
      </c>
    </row>
    <row r="482" spans="16:16" x14ac:dyDescent="0.25">
      <c r="P482" t="str">
        <f>CONCATENATE(ROW(P482)-2," - ",[1]Components!B478)</f>
        <v xml:space="preserve">480 - </v>
      </c>
    </row>
    <row r="483" spans="16:16" x14ac:dyDescent="0.25">
      <c r="P483" t="str">
        <f>CONCATENATE(ROW(P483)-2," - ",[1]Components!B479)</f>
        <v xml:space="preserve">481 - </v>
      </c>
    </row>
    <row r="484" spans="16:16" x14ac:dyDescent="0.25">
      <c r="P484" t="str">
        <f>CONCATENATE(ROW(P484)-2," - ",[1]Components!B480)</f>
        <v xml:space="preserve">482 - </v>
      </c>
    </row>
    <row r="485" spans="16:16" x14ac:dyDescent="0.25">
      <c r="P485" t="str">
        <f>CONCATENATE(ROW(P485)-2," - ",[1]Components!B481)</f>
        <v xml:space="preserve">483 - </v>
      </c>
    </row>
    <row r="486" spans="16:16" x14ac:dyDescent="0.25">
      <c r="P486" t="str">
        <f>CONCATENATE(ROW(P486)-2," - ",[1]Components!B482)</f>
        <v xml:space="preserve">484 - </v>
      </c>
    </row>
    <row r="487" spans="16:16" x14ac:dyDescent="0.25">
      <c r="P487" t="str">
        <f>CONCATENATE(ROW(P487)-2," - ",[1]Components!B483)</f>
        <v xml:space="preserve">485 - </v>
      </c>
    </row>
    <row r="488" spans="16:16" x14ac:dyDescent="0.25">
      <c r="P488" t="str">
        <f>CONCATENATE(ROW(P488)-2," - ",[1]Components!B484)</f>
        <v xml:space="preserve">486 - </v>
      </c>
    </row>
    <row r="489" spans="16:16" x14ac:dyDescent="0.25">
      <c r="P489" t="str">
        <f>CONCATENATE(ROW(P489)-2," - ",[1]Components!B485)</f>
        <v xml:space="preserve">487 - </v>
      </c>
    </row>
    <row r="490" spans="16:16" x14ac:dyDescent="0.25">
      <c r="P490" t="str">
        <f>CONCATENATE(ROW(P490)-2," - ",[1]Components!B486)</f>
        <v xml:space="preserve">488 - </v>
      </c>
    </row>
    <row r="491" spans="16:16" x14ac:dyDescent="0.25">
      <c r="P491" t="str">
        <f>CONCATENATE(ROW(P491)-2," - ",[1]Components!B487)</f>
        <v xml:space="preserve">489 - </v>
      </c>
    </row>
    <row r="492" spans="16:16" x14ac:dyDescent="0.25">
      <c r="P492" t="str">
        <f>CONCATENATE(ROW(P492)-2," - ",[1]Components!B488)</f>
        <v xml:space="preserve">490 - </v>
      </c>
    </row>
    <row r="493" spans="16:16" x14ac:dyDescent="0.25">
      <c r="P493" t="str">
        <f>CONCATENATE(ROW(P493)-2," - ",[1]Components!B489)</f>
        <v xml:space="preserve">491 - </v>
      </c>
    </row>
    <row r="494" spans="16:16" x14ac:dyDescent="0.25">
      <c r="P494" t="str">
        <f>CONCATENATE(ROW(P494)-2," - ",[1]Components!B490)</f>
        <v xml:space="preserve">492 - </v>
      </c>
    </row>
    <row r="495" spans="16:16" x14ac:dyDescent="0.25">
      <c r="P495" t="str">
        <f>CONCATENATE(ROW(P495)-2," - ",[1]Components!B491)</f>
        <v xml:space="preserve">493 - </v>
      </c>
    </row>
    <row r="496" spans="16:16" x14ac:dyDescent="0.25">
      <c r="P496" t="str">
        <f>CONCATENATE(ROW(P496)-2," - ",[1]Components!B492)</f>
        <v xml:space="preserve">494 - </v>
      </c>
    </row>
    <row r="497" spans="16:16" x14ac:dyDescent="0.25">
      <c r="P497" t="str">
        <f>CONCATENATE(ROW(P497)-2," - ",[1]Components!B493)</f>
        <v xml:space="preserve">495 - </v>
      </c>
    </row>
    <row r="498" spans="16:16" x14ac:dyDescent="0.25">
      <c r="P498" t="str">
        <f>CONCATENATE(ROW(P498)-2," - ",[1]Components!B494)</f>
        <v xml:space="preserve">496 - </v>
      </c>
    </row>
    <row r="499" spans="16:16" x14ac:dyDescent="0.25">
      <c r="P499" t="str">
        <f>CONCATENATE(ROW(P499)-2," - ",[1]Components!B495)</f>
        <v xml:space="preserve">497 - </v>
      </c>
    </row>
    <row r="500" spans="16:16" x14ac:dyDescent="0.25">
      <c r="P500" t="str">
        <f>CONCATENATE(ROW(P500)-2," - ",[1]Components!B496)</f>
        <v xml:space="preserve">498 - </v>
      </c>
    </row>
    <row r="501" spans="16:16" x14ac:dyDescent="0.25">
      <c r="P501" t="str">
        <f>CONCATENATE(ROW(P501)-2," - ",[1]Components!B497)</f>
        <v xml:space="preserve">499 - </v>
      </c>
    </row>
    <row r="502" spans="16:16" x14ac:dyDescent="0.25">
      <c r="P502" t="str">
        <f>CONCATENATE(ROW(P502)-2," - ",[1]Components!B498)</f>
        <v xml:space="preserve">500 - </v>
      </c>
    </row>
    <row r="503" spans="16:16" x14ac:dyDescent="0.25">
      <c r="P503" t="str">
        <f>CONCATENATE(ROW(P503)-2," - ",[1]Components!B499)</f>
        <v xml:space="preserve">501 - </v>
      </c>
    </row>
    <row r="504" spans="16:16" x14ac:dyDescent="0.25">
      <c r="P504" t="str">
        <f>CONCATENATE(ROW(P504)-2," - ",[1]Components!B500)</f>
        <v xml:space="preserve">502 - </v>
      </c>
    </row>
    <row r="505" spans="16:16" x14ac:dyDescent="0.25">
      <c r="P505" t="str">
        <f>CONCATENATE(ROW(P505)-2," - ",[1]Components!B501)</f>
        <v xml:space="preserve">503 - </v>
      </c>
    </row>
    <row r="506" spans="16:16" x14ac:dyDescent="0.25">
      <c r="P506" t="str">
        <f>CONCATENATE(ROW(P506)-2," - ",[1]Components!B502)</f>
        <v xml:space="preserve">504 - </v>
      </c>
    </row>
    <row r="507" spans="16:16" x14ac:dyDescent="0.25">
      <c r="P507" t="str">
        <f>CONCATENATE(ROW(P507)-2," - ",[1]Components!B503)</f>
        <v xml:space="preserve">505 - </v>
      </c>
    </row>
    <row r="508" spans="16:16" x14ac:dyDescent="0.25">
      <c r="P508" t="str">
        <f>CONCATENATE(ROW(P508)-2," - ",[1]Components!B504)</f>
        <v xml:space="preserve">506 - </v>
      </c>
    </row>
    <row r="509" spans="16:16" x14ac:dyDescent="0.25">
      <c r="P509" t="str">
        <f>CONCATENATE(ROW(P509)-2," - ",[1]Components!B505)</f>
        <v xml:space="preserve">507 - </v>
      </c>
    </row>
    <row r="510" spans="16:16" x14ac:dyDescent="0.25">
      <c r="P510" t="str">
        <f>CONCATENATE(ROW(P510)-2," - ",[1]Components!B506)</f>
        <v xml:space="preserve">508 - </v>
      </c>
    </row>
    <row r="511" spans="16:16" x14ac:dyDescent="0.25">
      <c r="P511" t="str">
        <f>CONCATENATE(ROW(P511)-2," - ",[1]Components!B507)</f>
        <v xml:space="preserve">509 - </v>
      </c>
    </row>
    <row r="512" spans="16:16" x14ac:dyDescent="0.25">
      <c r="P512" t="str">
        <f>CONCATENATE(ROW(P512)-2," - ",[1]Components!B508)</f>
        <v xml:space="preserve">510 - </v>
      </c>
    </row>
    <row r="513" spans="16:16" x14ac:dyDescent="0.25">
      <c r="P513" t="str">
        <f>CONCATENATE(ROW(P513)-2," - ",[1]Components!B509)</f>
        <v xml:space="preserve">511 - </v>
      </c>
    </row>
    <row r="514" spans="16:16" x14ac:dyDescent="0.25">
      <c r="P514" t="str">
        <f>CONCATENATE(ROW(P514)-2," - ",[1]Components!B510)</f>
        <v xml:space="preserve">512 - </v>
      </c>
    </row>
    <row r="515" spans="16:16" x14ac:dyDescent="0.25">
      <c r="P515" t="str">
        <f>CONCATENATE(ROW(P515)-2," - ",[1]Components!B511)</f>
        <v xml:space="preserve">513 - </v>
      </c>
    </row>
    <row r="516" spans="16:16" x14ac:dyDescent="0.25">
      <c r="P516" t="str">
        <f>CONCATENATE(ROW(P516)-2," - ",[1]Components!B512)</f>
        <v xml:space="preserve">514 - </v>
      </c>
    </row>
    <row r="517" spans="16:16" x14ac:dyDescent="0.25">
      <c r="P517" t="str">
        <f>CONCATENATE(ROW(P517)-2," - ",[1]Components!B513)</f>
        <v xml:space="preserve">515 - </v>
      </c>
    </row>
    <row r="518" spans="16:16" x14ac:dyDescent="0.25">
      <c r="P518" t="str">
        <f>CONCATENATE(ROW(P518)-2," - ",[1]Components!B514)</f>
        <v xml:space="preserve">516 - </v>
      </c>
    </row>
    <row r="519" spans="16:16" x14ac:dyDescent="0.25">
      <c r="P519" t="str">
        <f>CONCATENATE(ROW(P519)-2," - ",[1]Components!B515)</f>
        <v xml:space="preserve">517 - </v>
      </c>
    </row>
    <row r="520" spans="16:16" x14ac:dyDescent="0.25">
      <c r="P520" t="str">
        <f>CONCATENATE(ROW(P520)-2," - ",[1]Components!B516)</f>
        <v xml:space="preserve">518 - </v>
      </c>
    </row>
    <row r="521" spans="16:16" x14ac:dyDescent="0.25">
      <c r="P521" t="str">
        <f>CONCATENATE(ROW(P521)-2," - ",[1]Components!B517)</f>
        <v xml:space="preserve">519 - </v>
      </c>
    </row>
    <row r="522" spans="16:16" x14ac:dyDescent="0.25">
      <c r="P522" t="str">
        <f>CONCATENATE(ROW(P522)-2," - ",[1]Components!B518)</f>
        <v xml:space="preserve">520 - </v>
      </c>
    </row>
    <row r="523" spans="16:16" x14ac:dyDescent="0.25">
      <c r="P523" t="str">
        <f>CONCATENATE(ROW(P523)-2," - ",[1]Components!B519)</f>
        <v xml:space="preserve">521 - </v>
      </c>
    </row>
    <row r="524" spans="16:16" x14ac:dyDescent="0.25">
      <c r="P524" t="str">
        <f>CONCATENATE(ROW(P524)-2," - ",[1]Components!B520)</f>
        <v xml:space="preserve">522 - </v>
      </c>
    </row>
    <row r="525" spans="16:16" x14ac:dyDescent="0.25">
      <c r="P525" t="str">
        <f>CONCATENATE(ROW(P525)-2," - ",[1]Components!B521)</f>
        <v xml:space="preserve">523 - </v>
      </c>
    </row>
    <row r="526" spans="16:16" x14ac:dyDescent="0.25">
      <c r="P526" t="str">
        <f>CONCATENATE(ROW(P526)-2," - ",[1]Components!B522)</f>
        <v xml:space="preserve">524 - </v>
      </c>
    </row>
    <row r="527" spans="16:16" x14ac:dyDescent="0.25">
      <c r="P527" t="str">
        <f>CONCATENATE(ROW(P527)-2," - ",[1]Components!B523)</f>
        <v xml:space="preserve">525 - </v>
      </c>
    </row>
    <row r="528" spans="16:16" x14ac:dyDescent="0.25">
      <c r="P528" t="str">
        <f>CONCATENATE(ROW(P528)-2," - ",[1]Components!B524)</f>
        <v xml:space="preserve">526 - </v>
      </c>
    </row>
    <row r="529" spans="16:16" x14ac:dyDescent="0.25">
      <c r="P529" t="str">
        <f>CONCATENATE(ROW(P529)-2," - ",[1]Components!B525)</f>
        <v xml:space="preserve">527 - </v>
      </c>
    </row>
    <row r="530" spans="16:16" x14ac:dyDescent="0.25">
      <c r="P530" t="str">
        <f>CONCATENATE(ROW(P530)-2," - ",[1]Components!B526)</f>
        <v xml:space="preserve">528 - </v>
      </c>
    </row>
    <row r="531" spans="16:16" x14ac:dyDescent="0.25">
      <c r="P531" t="str">
        <f>CONCATENATE(ROW(P531)-2," - ",[1]Components!B527)</f>
        <v xml:space="preserve">529 - </v>
      </c>
    </row>
    <row r="532" spans="16:16" x14ac:dyDescent="0.25">
      <c r="P532" t="str">
        <f>CONCATENATE(ROW(P532)-2," - ",[1]Components!B528)</f>
        <v xml:space="preserve">530 - </v>
      </c>
    </row>
    <row r="533" spans="16:16" x14ac:dyDescent="0.25">
      <c r="P533" t="str">
        <f>CONCATENATE(ROW(P533)-2," - ",[1]Components!B529)</f>
        <v xml:space="preserve">531 - </v>
      </c>
    </row>
    <row r="534" spans="16:16" x14ac:dyDescent="0.25">
      <c r="P534" t="str">
        <f>CONCATENATE(ROW(P534)-2," - ",[1]Components!B530)</f>
        <v xml:space="preserve">532 - </v>
      </c>
    </row>
    <row r="535" spans="16:16" x14ac:dyDescent="0.25">
      <c r="P535" t="str">
        <f>CONCATENATE(ROW(P535)-2," - ",[1]Components!B531)</f>
        <v xml:space="preserve">533 - </v>
      </c>
    </row>
    <row r="536" spans="16:16" x14ac:dyDescent="0.25">
      <c r="P536" t="str">
        <f>CONCATENATE(ROW(P536)-2," - ",[1]Components!B532)</f>
        <v xml:space="preserve">534 - </v>
      </c>
    </row>
    <row r="537" spans="16:16" x14ac:dyDescent="0.25">
      <c r="P537" t="str">
        <f>CONCATENATE(ROW(P537)-2," - ",[1]Components!B533)</f>
        <v xml:space="preserve">535 - </v>
      </c>
    </row>
    <row r="538" spans="16:16" x14ac:dyDescent="0.25">
      <c r="P538" t="str">
        <f>CONCATENATE(ROW(P538)-2," - ",[1]Components!B534)</f>
        <v xml:space="preserve">536 - </v>
      </c>
    </row>
    <row r="539" spans="16:16" x14ac:dyDescent="0.25">
      <c r="P539" t="str">
        <f>CONCATENATE(ROW(P539)-2," - ",[1]Components!B535)</f>
        <v xml:space="preserve">537 - </v>
      </c>
    </row>
    <row r="540" spans="16:16" x14ac:dyDescent="0.25">
      <c r="P540" t="str">
        <f>CONCATENATE(ROW(P540)-2," - ",[1]Components!B536)</f>
        <v xml:space="preserve">538 - </v>
      </c>
    </row>
    <row r="541" spans="16:16" x14ac:dyDescent="0.25">
      <c r="P541" t="str">
        <f>CONCATENATE(ROW(P541)-2," - ",[1]Components!B537)</f>
        <v xml:space="preserve">539 - </v>
      </c>
    </row>
    <row r="542" spans="16:16" x14ac:dyDescent="0.25">
      <c r="P542" t="str">
        <f>CONCATENATE(ROW(P542)-2," - ",[1]Components!B538)</f>
        <v xml:space="preserve">540 - </v>
      </c>
    </row>
    <row r="543" spans="16:16" x14ac:dyDescent="0.25">
      <c r="P543" t="str">
        <f>CONCATENATE(ROW(P543)-2," - ",[1]Components!B539)</f>
        <v xml:space="preserve">541 - </v>
      </c>
    </row>
    <row r="544" spans="16:16" x14ac:dyDescent="0.25">
      <c r="P544" t="str">
        <f>CONCATENATE(ROW(P544)-2," - ",[1]Components!B540)</f>
        <v xml:space="preserve">542 - </v>
      </c>
    </row>
    <row r="545" spans="16:16" x14ac:dyDescent="0.25">
      <c r="P545" t="str">
        <f>CONCATENATE(ROW(P545)-2," - ",[1]Components!B541)</f>
        <v xml:space="preserve">543 - </v>
      </c>
    </row>
    <row r="546" spans="16:16" x14ac:dyDescent="0.25">
      <c r="P546" t="str">
        <f>CONCATENATE(ROW(P546)-2," - ",[1]Components!B542)</f>
        <v xml:space="preserve">544 - </v>
      </c>
    </row>
    <row r="547" spans="16:16" x14ac:dyDescent="0.25">
      <c r="P547" t="str">
        <f>CONCATENATE(ROW(P547)-2," - ",[1]Components!B543)</f>
        <v xml:space="preserve">545 - </v>
      </c>
    </row>
    <row r="548" spans="16:16" x14ac:dyDescent="0.25">
      <c r="P548" t="str">
        <f>CONCATENATE(ROW(P548)-2," - ",[1]Components!B544)</f>
        <v xml:space="preserve">546 - </v>
      </c>
    </row>
    <row r="549" spans="16:16" x14ac:dyDescent="0.25">
      <c r="P549" t="str">
        <f>CONCATENATE(ROW(P549)-2," - ",[1]Components!B545)</f>
        <v xml:space="preserve">547 - </v>
      </c>
    </row>
    <row r="550" spans="16:16" x14ac:dyDescent="0.25">
      <c r="P550" t="str">
        <f>CONCATENATE(ROW(P550)-2," - ",[1]Components!B546)</f>
        <v xml:space="preserve">548 - </v>
      </c>
    </row>
    <row r="551" spans="16:16" x14ac:dyDescent="0.25">
      <c r="P551" t="str">
        <f>CONCATENATE(ROW(P551)-2," - ",[1]Components!B547)</f>
        <v xml:space="preserve">549 - </v>
      </c>
    </row>
    <row r="552" spans="16:16" x14ac:dyDescent="0.25">
      <c r="P552" t="str">
        <f>CONCATENATE(ROW(P552)-2," - ",[1]Components!B548)</f>
        <v xml:space="preserve">550 - </v>
      </c>
    </row>
    <row r="553" spans="16:16" x14ac:dyDescent="0.25">
      <c r="P553" t="str">
        <f>CONCATENATE(ROW(P553)-2," - ",[1]Components!B549)</f>
        <v xml:space="preserve">551 - </v>
      </c>
    </row>
    <row r="554" spans="16:16" x14ac:dyDescent="0.25">
      <c r="P554" t="str">
        <f>CONCATENATE(ROW(P554)-2," - ",[1]Components!B550)</f>
        <v xml:space="preserve">552 - </v>
      </c>
    </row>
    <row r="555" spans="16:16" x14ac:dyDescent="0.25">
      <c r="P555" t="str">
        <f>CONCATENATE(ROW(P555)-2," - ",[1]Components!B551)</f>
        <v xml:space="preserve">553 - </v>
      </c>
    </row>
    <row r="556" spans="16:16" x14ac:dyDescent="0.25">
      <c r="P556" t="str">
        <f>CONCATENATE(ROW(P556)-2," - ",[1]Components!B552)</f>
        <v xml:space="preserve">554 - </v>
      </c>
    </row>
    <row r="557" spans="16:16" x14ac:dyDescent="0.25">
      <c r="P557" t="str">
        <f>CONCATENATE(ROW(P557)-2," - ",[1]Components!B553)</f>
        <v xml:space="preserve">555 - </v>
      </c>
    </row>
    <row r="558" spans="16:16" x14ac:dyDescent="0.25">
      <c r="P558" t="str">
        <f>CONCATENATE(ROW(P558)-2," - ",[1]Components!B554)</f>
        <v xml:space="preserve">556 - </v>
      </c>
    </row>
    <row r="559" spans="16:16" x14ac:dyDescent="0.25">
      <c r="P559" t="str">
        <f>CONCATENATE(ROW(P559)-2," - ",[1]Components!B555)</f>
        <v xml:space="preserve">557 - </v>
      </c>
    </row>
    <row r="560" spans="16:16" x14ac:dyDescent="0.25">
      <c r="P560" t="str">
        <f>CONCATENATE(ROW(P560)-2," - ",[1]Components!B556)</f>
        <v xml:space="preserve">558 - </v>
      </c>
    </row>
    <row r="561" spans="16:16" x14ac:dyDescent="0.25">
      <c r="P561" t="str">
        <f>CONCATENATE(ROW(P561)-2," - ",[1]Components!B557)</f>
        <v xml:space="preserve">559 - </v>
      </c>
    </row>
    <row r="562" spans="16:16" x14ac:dyDescent="0.25">
      <c r="P562" t="str">
        <f>CONCATENATE(ROW(P562)-2," - ",[1]Components!B558)</f>
        <v xml:space="preserve">560 - </v>
      </c>
    </row>
    <row r="563" spans="16:16" x14ac:dyDescent="0.25">
      <c r="P563" t="str">
        <f>CONCATENATE(ROW(P563)-2," - ",[1]Components!B559)</f>
        <v xml:space="preserve">561 - </v>
      </c>
    </row>
    <row r="564" spans="16:16" x14ac:dyDescent="0.25">
      <c r="P564" t="str">
        <f>CONCATENATE(ROW(P564)-2," - ",[1]Components!B560)</f>
        <v xml:space="preserve">562 - </v>
      </c>
    </row>
    <row r="565" spans="16:16" x14ac:dyDescent="0.25">
      <c r="P565" t="str">
        <f>CONCATENATE(ROW(P565)-2," - ",[1]Components!B561)</f>
        <v xml:space="preserve">563 - </v>
      </c>
    </row>
    <row r="566" spans="16:16" x14ac:dyDescent="0.25">
      <c r="P566" t="str">
        <f>CONCATENATE(ROW(P566)-2," - ",[1]Components!B562)</f>
        <v xml:space="preserve">564 - </v>
      </c>
    </row>
    <row r="567" spans="16:16" x14ac:dyDescent="0.25">
      <c r="P567" t="str">
        <f>CONCATENATE(ROW(P567)-2," - ",[1]Components!B563)</f>
        <v xml:space="preserve">565 - </v>
      </c>
    </row>
    <row r="568" spans="16:16" x14ac:dyDescent="0.25">
      <c r="P568" t="str">
        <f>CONCATENATE(ROW(P568)-2," - ",[1]Components!B564)</f>
        <v xml:space="preserve">566 - </v>
      </c>
    </row>
    <row r="569" spans="16:16" x14ac:dyDescent="0.25">
      <c r="P569" t="str">
        <f>CONCATENATE(ROW(P569)-2," - ",[1]Components!B565)</f>
        <v xml:space="preserve">567 - </v>
      </c>
    </row>
    <row r="570" spans="16:16" x14ac:dyDescent="0.25">
      <c r="P570" t="str">
        <f>CONCATENATE(ROW(P570)-2," - ",[1]Components!B566)</f>
        <v xml:space="preserve">568 - </v>
      </c>
    </row>
    <row r="571" spans="16:16" x14ac:dyDescent="0.25">
      <c r="P571" t="str">
        <f>CONCATENATE(ROW(P571)-2," - ",[1]Components!B567)</f>
        <v xml:space="preserve">569 - </v>
      </c>
    </row>
    <row r="572" spans="16:16" x14ac:dyDescent="0.25">
      <c r="P572" t="str">
        <f>CONCATENATE(ROW(P572)-2," - ",[1]Components!B568)</f>
        <v xml:space="preserve">570 - </v>
      </c>
    </row>
    <row r="573" spans="16:16" x14ac:dyDescent="0.25">
      <c r="P573" t="str">
        <f>CONCATENATE(ROW(P573)-2," - ",[1]Components!B569)</f>
        <v xml:space="preserve">571 - </v>
      </c>
    </row>
    <row r="574" spans="16:16" x14ac:dyDescent="0.25">
      <c r="P574" t="str">
        <f>CONCATENATE(ROW(P574)-2," - ",[1]Components!B570)</f>
        <v xml:space="preserve">572 - </v>
      </c>
    </row>
    <row r="575" spans="16:16" x14ac:dyDescent="0.25">
      <c r="P575" t="str">
        <f>CONCATENATE(ROW(P575)-2," - ",[1]Components!B571)</f>
        <v xml:space="preserve">573 - </v>
      </c>
    </row>
    <row r="576" spans="16:16" x14ac:dyDescent="0.25">
      <c r="P576" t="str">
        <f>CONCATENATE(ROW(P576)-2," - ",[1]Components!B572)</f>
        <v xml:space="preserve">574 - </v>
      </c>
    </row>
    <row r="577" spans="16:16" x14ac:dyDescent="0.25">
      <c r="P577" t="str">
        <f>CONCATENATE(ROW(P577)-2," - ",[1]Components!B573)</f>
        <v xml:space="preserve">575 - </v>
      </c>
    </row>
    <row r="578" spans="16:16" x14ac:dyDescent="0.25">
      <c r="P578" t="str">
        <f>CONCATENATE(ROW(P578)-2," - ",[1]Components!B574)</f>
        <v xml:space="preserve">576 - </v>
      </c>
    </row>
    <row r="579" spans="16:16" x14ac:dyDescent="0.25">
      <c r="P579" t="str">
        <f>CONCATENATE(ROW(P579)-2," - ",[1]Components!B575)</f>
        <v xml:space="preserve">577 - </v>
      </c>
    </row>
    <row r="580" spans="16:16" x14ac:dyDescent="0.25">
      <c r="P580" t="str">
        <f>CONCATENATE(ROW(P580)-2," - ",[1]Components!B576)</f>
        <v xml:space="preserve">578 - </v>
      </c>
    </row>
    <row r="581" spans="16:16" x14ac:dyDescent="0.25">
      <c r="P581" t="str">
        <f>CONCATENATE(ROW(P581)-2," - ",[1]Components!B577)</f>
        <v xml:space="preserve">579 - </v>
      </c>
    </row>
    <row r="582" spans="16:16" x14ac:dyDescent="0.25">
      <c r="P582" t="str">
        <f>CONCATENATE(ROW(P582)-2," - ",[1]Components!B578)</f>
        <v xml:space="preserve">580 - </v>
      </c>
    </row>
    <row r="583" spans="16:16" x14ac:dyDescent="0.25">
      <c r="P583" t="str">
        <f>CONCATENATE(ROW(P583)-2," - ",[1]Components!B579)</f>
        <v xml:space="preserve">581 - </v>
      </c>
    </row>
    <row r="584" spans="16:16" x14ac:dyDescent="0.25">
      <c r="P584" t="str">
        <f>CONCATENATE(ROW(P584)-2," - ",[1]Components!B580)</f>
        <v xml:space="preserve">582 - </v>
      </c>
    </row>
    <row r="585" spans="16:16" x14ac:dyDescent="0.25">
      <c r="P585" t="str">
        <f>CONCATENATE(ROW(P585)-2," - ",[1]Components!B581)</f>
        <v xml:space="preserve">583 - </v>
      </c>
    </row>
    <row r="586" spans="16:16" x14ac:dyDescent="0.25">
      <c r="P586" t="str">
        <f>CONCATENATE(ROW(P586)-2," - ",[1]Components!B582)</f>
        <v xml:space="preserve">584 - </v>
      </c>
    </row>
    <row r="587" spans="16:16" x14ac:dyDescent="0.25">
      <c r="P587" t="str">
        <f>CONCATENATE(ROW(P587)-2," - ",[1]Components!B583)</f>
        <v xml:space="preserve">585 - </v>
      </c>
    </row>
    <row r="588" spans="16:16" x14ac:dyDescent="0.25">
      <c r="P588" t="str">
        <f>CONCATENATE(ROW(P588)-2," - ",[1]Components!B584)</f>
        <v xml:space="preserve">586 - </v>
      </c>
    </row>
    <row r="589" spans="16:16" x14ac:dyDescent="0.25">
      <c r="P589" t="str">
        <f>CONCATENATE(ROW(P589)-2," - ",[1]Components!B585)</f>
        <v xml:space="preserve">587 - </v>
      </c>
    </row>
    <row r="590" spans="16:16" x14ac:dyDescent="0.25">
      <c r="P590" t="str">
        <f>CONCATENATE(ROW(P590)-2," - ",[1]Components!B586)</f>
        <v xml:space="preserve">588 - </v>
      </c>
    </row>
    <row r="591" spans="16:16" x14ac:dyDescent="0.25">
      <c r="P591" t="str">
        <f>CONCATENATE(ROW(P591)-2," - ",[1]Components!B587)</f>
        <v xml:space="preserve">589 - </v>
      </c>
    </row>
    <row r="592" spans="16:16" x14ac:dyDescent="0.25">
      <c r="P592" t="str">
        <f>CONCATENATE(ROW(P592)-2," - ",[1]Components!B588)</f>
        <v xml:space="preserve">590 - </v>
      </c>
    </row>
    <row r="593" spans="16:16" x14ac:dyDescent="0.25">
      <c r="P593" t="str">
        <f>CONCATENATE(ROW(P593)-2," - ",[1]Components!B589)</f>
        <v xml:space="preserve">591 - </v>
      </c>
    </row>
    <row r="594" spans="16:16" x14ac:dyDescent="0.25">
      <c r="P594" t="str">
        <f>CONCATENATE(ROW(P594)-2," - ",[1]Components!B590)</f>
        <v xml:space="preserve">592 - </v>
      </c>
    </row>
    <row r="595" spans="16:16" x14ac:dyDescent="0.25">
      <c r="P595" t="str">
        <f>CONCATENATE(ROW(P595)-2," - ",[1]Components!B591)</f>
        <v xml:space="preserve">593 - </v>
      </c>
    </row>
    <row r="596" spans="16:16" x14ac:dyDescent="0.25">
      <c r="P596" t="str">
        <f>CONCATENATE(ROW(P596)-2," - ",[1]Components!B592)</f>
        <v xml:space="preserve">594 - </v>
      </c>
    </row>
    <row r="597" spans="16:16" x14ac:dyDescent="0.25">
      <c r="P597" t="str">
        <f>CONCATENATE(ROW(P597)-2," - ",[1]Components!B593)</f>
        <v xml:space="preserve">595 - </v>
      </c>
    </row>
    <row r="598" spans="16:16" x14ac:dyDescent="0.25">
      <c r="P598" t="str">
        <f>CONCATENATE(ROW(P598)-2," - ",[1]Components!B594)</f>
        <v xml:space="preserve">596 - </v>
      </c>
    </row>
    <row r="599" spans="16:16" x14ac:dyDescent="0.25">
      <c r="P599" t="str">
        <f>CONCATENATE(ROW(P599)-2," - ",[1]Components!B595)</f>
        <v xml:space="preserve">597 - </v>
      </c>
    </row>
    <row r="600" spans="16:16" x14ac:dyDescent="0.25">
      <c r="P600" t="str">
        <f>CONCATENATE(ROW(P600)-2," - ",[1]Components!B596)</f>
        <v xml:space="preserve">598 - </v>
      </c>
    </row>
    <row r="601" spans="16:16" x14ac:dyDescent="0.25">
      <c r="P601" t="str">
        <f>CONCATENATE(ROW(P601)-2," - ",[1]Components!B597)</f>
        <v xml:space="preserve">599 - </v>
      </c>
    </row>
    <row r="602" spans="16:16" x14ac:dyDescent="0.25">
      <c r="P602" t="str">
        <f>CONCATENATE(ROW(P602)-2," - ",[1]Components!B598)</f>
        <v xml:space="preserve">600 - </v>
      </c>
    </row>
    <row r="603" spans="16:16" x14ac:dyDescent="0.25">
      <c r="P603" t="str">
        <f>CONCATENATE(ROW(P603)-2," - ",[1]Components!B599)</f>
        <v xml:space="preserve">601 - </v>
      </c>
    </row>
    <row r="604" spans="16:16" x14ac:dyDescent="0.25">
      <c r="P604" t="str">
        <f>CONCATENATE(ROW(P604)-2," - ",[1]Components!B600)</f>
        <v xml:space="preserve">602 - </v>
      </c>
    </row>
    <row r="605" spans="16:16" x14ac:dyDescent="0.25">
      <c r="P605" t="str">
        <f>CONCATENATE(ROW(P605)-2," - ",[1]Components!B601)</f>
        <v xml:space="preserve">603 - </v>
      </c>
    </row>
    <row r="606" spans="16:16" x14ac:dyDescent="0.25">
      <c r="P606" t="str">
        <f>CONCATENATE(ROW(P606)-2," - ",[1]Components!B602)</f>
        <v xml:space="preserve">604 - </v>
      </c>
    </row>
    <row r="607" spans="16:16" x14ac:dyDescent="0.25">
      <c r="P607" t="str">
        <f>CONCATENATE(ROW(P607)-2," - ",[1]Components!B603)</f>
        <v xml:space="preserve">605 - </v>
      </c>
    </row>
    <row r="608" spans="16:16" x14ac:dyDescent="0.25">
      <c r="P608" t="str">
        <f>CONCATENATE(ROW(P608)-2," - ",[1]Components!B604)</f>
        <v xml:space="preserve">606 - </v>
      </c>
    </row>
    <row r="609" spans="16:16" x14ac:dyDescent="0.25">
      <c r="P609" t="str">
        <f>CONCATENATE(ROW(P609)-2," - ",[1]Components!B605)</f>
        <v xml:space="preserve">607 - </v>
      </c>
    </row>
    <row r="610" spans="16:16" x14ac:dyDescent="0.25">
      <c r="P610" t="str">
        <f>CONCATENATE(ROW(P610)-2," - ",[1]Components!B606)</f>
        <v xml:space="preserve">608 - </v>
      </c>
    </row>
    <row r="611" spans="16:16" x14ac:dyDescent="0.25">
      <c r="P611" t="str">
        <f>CONCATENATE(ROW(P611)-2," - ",[1]Components!B607)</f>
        <v xml:space="preserve">609 - </v>
      </c>
    </row>
    <row r="612" spans="16:16" x14ac:dyDescent="0.25">
      <c r="P612" t="str">
        <f>CONCATENATE(ROW(P612)-2," - ",[1]Components!B608)</f>
        <v xml:space="preserve">610 - </v>
      </c>
    </row>
    <row r="613" spans="16:16" x14ac:dyDescent="0.25">
      <c r="P613" t="str">
        <f>CONCATENATE(ROW(P613)-2," - ",[1]Components!B609)</f>
        <v xml:space="preserve">611 - </v>
      </c>
    </row>
    <row r="614" spans="16:16" x14ac:dyDescent="0.25">
      <c r="P614" t="str">
        <f>CONCATENATE(ROW(P614)-2," - ",[1]Components!B610)</f>
        <v xml:space="preserve">612 - </v>
      </c>
    </row>
    <row r="615" spans="16:16" x14ac:dyDescent="0.25">
      <c r="P615" t="str">
        <f>CONCATENATE(ROW(P615)-2," - ",[1]Components!B611)</f>
        <v xml:space="preserve">613 - </v>
      </c>
    </row>
    <row r="616" spans="16:16" x14ac:dyDescent="0.25">
      <c r="P616" t="str">
        <f>CONCATENATE(ROW(P616)-2," - ",[1]Components!B612)</f>
        <v xml:space="preserve">614 - </v>
      </c>
    </row>
    <row r="617" spans="16:16" x14ac:dyDescent="0.25">
      <c r="P617" t="str">
        <f>CONCATENATE(ROW(P617)-2," - ",[1]Components!B613)</f>
        <v xml:space="preserve">615 - </v>
      </c>
    </row>
    <row r="618" spans="16:16" x14ac:dyDescent="0.25">
      <c r="P618" t="str">
        <f>CONCATENATE(ROW(P618)-2," - ",[1]Components!B614)</f>
        <v xml:space="preserve">616 - </v>
      </c>
    </row>
    <row r="619" spans="16:16" x14ac:dyDescent="0.25">
      <c r="P619" t="str">
        <f>CONCATENATE(ROW(P619)-2," - ",[1]Components!B615)</f>
        <v xml:space="preserve">617 - </v>
      </c>
    </row>
    <row r="620" spans="16:16" x14ac:dyDescent="0.25">
      <c r="P620" t="str">
        <f>CONCATENATE(ROW(P620)-2," - ",[1]Components!B616)</f>
        <v xml:space="preserve">618 - </v>
      </c>
    </row>
    <row r="621" spans="16:16" x14ac:dyDescent="0.25">
      <c r="P621" t="str">
        <f>CONCATENATE(ROW(P621)-2," - ",[1]Components!B617)</f>
        <v xml:space="preserve">619 - </v>
      </c>
    </row>
    <row r="622" spans="16:16" x14ac:dyDescent="0.25">
      <c r="P622" t="str">
        <f>CONCATENATE(ROW(P622)-2," - ",[1]Components!B618)</f>
        <v xml:space="preserve">620 - </v>
      </c>
    </row>
    <row r="623" spans="16:16" x14ac:dyDescent="0.25">
      <c r="P623" t="str">
        <f>CONCATENATE(ROW(P623)-2," - ",[1]Components!B619)</f>
        <v xml:space="preserve">621 - </v>
      </c>
    </row>
    <row r="624" spans="16:16" x14ac:dyDescent="0.25">
      <c r="P624" t="str">
        <f>CONCATENATE(ROW(P624)-2," - ",[1]Components!B620)</f>
        <v xml:space="preserve">622 - </v>
      </c>
    </row>
    <row r="625" spans="16:16" x14ac:dyDescent="0.25">
      <c r="P625" t="str">
        <f>CONCATENATE(ROW(P625)-2," - ",[1]Components!B621)</f>
        <v xml:space="preserve">623 - </v>
      </c>
    </row>
    <row r="626" spans="16:16" x14ac:dyDescent="0.25">
      <c r="P626" t="str">
        <f>CONCATENATE(ROW(P626)-2," - ",[1]Components!B622)</f>
        <v xml:space="preserve">624 - </v>
      </c>
    </row>
    <row r="627" spans="16:16" x14ac:dyDescent="0.25">
      <c r="P627" t="str">
        <f>CONCATENATE(ROW(P627)-2," - ",[1]Components!B623)</f>
        <v xml:space="preserve">625 - </v>
      </c>
    </row>
    <row r="628" spans="16:16" x14ac:dyDescent="0.25">
      <c r="P628" t="str">
        <f>CONCATENATE(ROW(P628)-2," - ",[1]Components!B624)</f>
        <v xml:space="preserve">626 - </v>
      </c>
    </row>
    <row r="629" spans="16:16" x14ac:dyDescent="0.25">
      <c r="P629" t="str">
        <f>CONCATENATE(ROW(P629)-2," - ",[1]Components!B625)</f>
        <v xml:space="preserve">627 - </v>
      </c>
    </row>
    <row r="630" spans="16:16" x14ac:dyDescent="0.25">
      <c r="P630" t="str">
        <f>CONCATENATE(ROW(P630)-2," - ",[1]Components!B626)</f>
        <v xml:space="preserve">628 - </v>
      </c>
    </row>
    <row r="631" spans="16:16" x14ac:dyDescent="0.25">
      <c r="P631" t="str">
        <f>CONCATENATE(ROW(P631)-2," - ",[1]Components!B627)</f>
        <v xml:space="preserve">629 - </v>
      </c>
    </row>
    <row r="632" spans="16:16" x14ac:dyDescent="0.25">
      <c r="P632" t="str">
        <f>CONCATENATE(ROW(P632)-2," - ",[1]Components!B628)</f>
        <v xml:space="preserve">630 - </v>
      </c>
    </row>
    <row r="633" spans="16:16" x14ac:dyDescent="0.25">
      <c r="P633" t="str">
        <f>CONCATENATE(ROW(P633)-2," - ",[1]Components!B629)</f>
        <v xml:space="preserve">631 - </v>
      </c>
    </row>
    <row r="634" spans="16:16" x14ac:dyDescent="0.25">
      <c r="P634" t="str">
        <f>CONCATENATE(ROW(P634)-2," - ",[1]Components!B630)</f>
        <v xml:space="preserve">632 - </v>
      </c>
    </row>
    <row r="635" spans="16:16" x14ac:dyDescent="0.25">
      <c r="P635" t="str">
        <f>CONCATENATE(ROW(P635)-2," - ",[1]Components!B631)</f>
        <v xml:space="preserve">633 - </v>
      </c>
    </row>
    <row r="636" spans="16:16" x14ac:dyDescent="0.25">
      <c r="P636" t="str">
        <f>CONCATENATE(ROW(P636)-2," - ",[1]Components!B632)</f>
        <v xml:space="preserve">634 - </v>
      </c>
    </row>
    <row r="637" spans="16:16" x14ac:dyDescent="0.25">
      <c r="P637" t="str">
        <f>CONCATENATE(ROW(P637)-2," - ",[1]Components!B633)</f>
        <v xml:space="preserve">635 - </v>
      </c>
    </row>
    <row r="638" spans="16:16" x14ac:dyDescent="0.25">
      <c r="P638" t="str">
        <f>CONCATENATE(ROW(P638)-2," - ",[1]Components!B634)</f>
        <v xml:space="preserve">636 - </v>
      </c>
    </row>
    <row r="639" spans="16:16" x14ac:dyDescent="0.25">
      <c r="P639" t="str">
        <f>CONCATENATE(ROW(P639)-2," - ",[1]Components!B635)</f>
        <v xml:space="preserve">637 - </v>
      </c>
    </row>
    <row r="640" spans="16:16" x14ac:dyDescent="0.25">
      <c r="P640" t="str">
        <f>CONCATENATE(ROW(P640)-2," - ",[1]Components!B636)</f>
        <v xml:space="preserve">638 - </v>
      </c>
    </row>
    <row r="641" spans="16:16" x14ac:dyDescent="0.25">
      <c r="P641" t="str">
        <f>CONCATENATE(ROW(P641)-2," - ",[1]Components!B637)</f>
        <v xml:space="preserve">639 - </v>
      </c>
    </row>
    <row r="642" spans="16:16" x14ac:dyDescent="0.25">
      <c r="P642" t="str">
        <f>CONCATENATE(ROW(P642)-2," - ",[1]Components!B638)</f>
        <v xml:space="preserve">640 - </v>
      </c>
    </row>
    <row r="643" spans="16:16" x14ac:dyDescent="0.25">
      <c r="P643" t="str">
        <f>CONCATENATE(ROW(P643)-2," - ",[1]Components!B639)</f>
        <v xml:space="preserve">641 - </v>
      </c>
    </row>
    <row r="644" spans="16:16" x14ac:dyDescent="0.25">
      <c r="P644" t="str">
        <f>CONCATENATE(ROW(P644)-2," - ",[1]Components!B640)</f>
        <v xml:space="preserve">642 - </v>
      </c>
    </row>
    <row r="645" spans="16:16" x14ac:dyDescent="0.25">
      <c r="P645" t="str">
        <f>CONCATENATE(ROW(P645)-2," - ",[1]Components!B641)</f>
        <v xml:space="preserve">643 - </v>
      </c>
    </row>
    <row r="646" spans="16:16" x14ac:dyDescent="0.25">
      <c r="P646" t="str">
        <f>CONCATENATE(ROW(P646)-2," - ",[1]Components!B642)</f>
        <v xml:space="preserve">644 - </v>
      </c>
    </row>
    <row r="647" spans="16:16" x14ac:dyDescent="0.25">
      <c r="P647" t="str">
        <f>CONCATENATE(ROW(P647)-2," - ",[1]Components!B643)</f>
        <v xml:space="preserve">645 - </v>
      </c>
    </row>
    <row r="648" spans="16:16" x14ac:dyDescent="0.25">
      <c r="P648" t="str">
        <f>CONCATENATE(ROW(P648)-2," - ",[1]Components!B644)</f>
        <v xml:space="preserve">646 - </v>
      </c>
    </row>
    <row r="649" spans="16:16" x14ac:dyDescent="0.25">
      <c r="P649" t="str">
        <f>CONCATENATE(ROW(P649)-2," - ",[1]Components!B645)</f>
        <v xml:space="preserve">647 - </v>
      </c>
    </row>
    <row r="650" spans="16:16" x14ac:dyDescent="0.25">
      <c r="P650" t="str">
        <f>CONCATENATE(ROW(P650)-2," - ",[1]Components!B646)</f>
        <v xml:space="preserve">648 - </v>
      </c>
    </row>
    <row r="651" spans="16:16" x14ac:dyDescent="0.25">
      <c r="P651" t="str">
        <f>CONCATENATE(ROW(P651)-2," - ",[1]Components!B647)</f>
        <v xml:space="preserve">649 - </v>
      </c>
    </row>
    <row r="652" spans="16:16" x14ac:dyDescent="0.25">
      <c r="P652" t="str">
        <f>CONCATENATE(ROW(P652)-2," - ",[1]Components!B648)</f>
        <v xml:space="preserve">650 - </v>
      </c>
    </row>
    <row r="653" spans="16:16" x14ac:dyDescent="0.25">
      <c r="P653" t="str">
        <f>CONCATENATE(ROW(P653)-2," - ",[1]Components!B649)</f>
        <v xml:space="preserve">651 - </v>
      </c>
    </row>
    <row r="654" spans="16:16" x14ac:dyDescent="0.25">
      <c r="P654" t="str">
        <f>CONCATENATE(ROW(P654)-2," - ",[1]Components!B650)</f>
        <v xml:space="preserve">652 - </v>
      </c>
    </row>
    <row r="655" spans="16:16" x14ac:dyDescent="0.25">
      <c r="P655" t="str">
        <f>CONCATENATE(ROW(P655)-2," - ",[1]Components!B651)</f>
        <v xml:space="preserve">653 - </v>
      </c>
    </row>
    <row r="656" spans="16:16" x14ac:dyDescent="0.25">
      <c r="P656" t="str">
        <f>CONCATENATE(ROW(P656)-2," - ",[1]Components!B652)</f>
        <v xml:space="preserve">654 - </v>
      </c>
    </row>
    <row r="657" spans="16:16" x14ac:dyDescent="0.25">
      <c r="P657" t="str">
        <f>CONCATENATE(ROW(P657)-2," - ",[1]Components!B653)</f>
        <v xml:space="preserve">655 - </v>
      </c>
    </row>
    <row r="658" spans="16:16" x14ac:dyDescent="0.25">
      <c r="P658" t="str">
        <f>CONCATENATE(ROW(P658)-2," - ",[1]Components!B654)</f>
        <v xml:space="preserve">656 - </v>
      </c>
    </row>
    <row r="659" spans="16:16" x14ac:dyDescent="0.25">
      <c r="P659" t="str">
        <f>CONCATENATE(ROW(P659)-2," - ",[1]Components!B655)</f>
        <v xml:space="preserve">657 - </v>
      </c>
    </row>
    <row r="660" spans="16:16" x14ac:dyDescent="0.25">
      <c r="P660" t="str">
        <f>CONCATENATE(ROW(P660)-2," - ",[1]Components!B656)</f>
        <v xml:space="preserve">658 - </v>
      </c>
    </row>
    <row r="661" spans="16:16" x14ac:dyDescent="0.25">
      <c r="P661" t="str">
        <f>CONCATENATE(ROW(P661)-2," - ",[1]Components!B657)</f>
        <v xml:space="preserve">659 - </v>
      </c>
    </row>
    <row r="662" spans="16:16" x14ac:dyDescent="0.25">
      <c r="P662" t="str">
        <f>CONCATENATE(ROW(P662)-2," - ",[1]Components!B658)</f>
        <v xml:space="preserve">660 - </v>
      </c>
    </row>
    <row r="663" spans="16:16" x14ac:dyDescent="0.25">
      <c r="P663" t="str">
        <f>CONCATENATE(ROW(P663)-2," - ",[1]Components!B659)</f>
        <v xml:space="preserve">661 - </v>
      </c>
    </row>
    <row r="664" spans="16:16" x14ac:dyDescent="0.25">
      <c r="P664" t="str">
        <f>CONCATENATE(ROW(P664)-2," - ",[1]Components!B660)</f>
        <v xml:space="preserve">662 - </v>
      </c>
    </row>
    <row r="665" spans="16:16" x14ac:dyDescent="0.25">
      <c r="P665" t="str">
        <f>CONCATENATE(ROW(P665)-2," - ",[1]Components!B661)</f>
        <v xml:space="preserve">663 - </v>
      </c>
    </row>
    <row r="666" spans="16:16" x14ac:dyDescent="0.25">
      <c r="P666" t="str">
        <f>CONCATENATE(ROW(P666)-2," - ",[1]Components!B662)</f>
        <v xml:space="preserve">664 - </v>
      </c>
    </row>
    <row r="667" spans="16:16" x14ac:dyDescent="0.25">
      <c r="P667" t="str">
        <f>CONCATENATE(ROW(P667)-2," - ",[1]Components!B663)</f>
        <v xml:space="preserve">665 - </v>
      </c>
    </row>
    <row r="668" spans="16:16" x14ac:dyDescent="0.25">
      <c r="P668" t="str">
        <f>CONCATENATE(ROW(P668)-2," - ",[1]Components!B664)</f>
        <v xml:space="preserve">666 - </v>
      </c>
    </row>
    <row r="669" spans="16:16" x14ac:dyDescent="0.25">
      <c r="P669" t="str">
        <f>CONCATENATE(ROW(P669)-2," - ",[1]Components!B665)</f>
        <v xml:space="preserve">667 - </v>
      </c>
    </row>
    <row r="670" spans="16:16" x14ac:dyDescent="0.25">
      <c r="P670" t="str">
        <f>CONCATENATE(ROW(P670)-2," - ",[1]Components!B666)</f>
        <v xml:space="preserve">668 - </v>
      </c>
    </row>
    <row r="671" spans="16:16" x14ac:dyDescent="0.25">
      <c r="P671" t="str">
        <f>CONCATENATE(ROW(P671)-2," - ",[1]Components!B667)</f>
        <v xml:space="preserve">669 - </v>
      </c>
    </row>
    <row r="672" spans="16:16" x14ac:dyDescent="0.25">
      <c r="P672" t="str">
        <f>CONCATENATE(ROW(P672)-2," - ",[1]Components!B668)</f>
        <v xml:space="preserve">670 - </v>
      </c>
    </row>
    <row r="673" spans="16:16" x14ac:dyDescent="0.25">
      <c r="P673" t="str">
        <f>CONCATENATE(ROW(P673)-2," - ",[1]Components!B669)</f>
        <v xml:space="preserve">671 - </v>
      </c>
    </row>
    <row r="674" spans="16:16" x14ac:dyDescent="0.25">
      <c r="P674" t="str">
        <f>CONCATENATE(ROW(P674)-2," - ",[1]Components!B670)</f>
        <v xml:space="preserve">672 - </v>
      </c>
    </row>
    <row r="675" spans="16:16" x14ac:dyDescent="0.25">
      <c r="P675" t="str">
        <f>CONCATENATE(ROW(P675)-2," - ",[1]Components!B671)</f>
        <v xml:space="preserve">673 - </v>
      </c>
    </row>
    <row r="676" spans="16:16" x14ac:dyDescent="0.25">
      <c r="P676" t="str">
        <f>CONCATENATE(ROW(P676)-2," - ",[1]Components!B672)</f>
        <v xml:space="preserve">674 - </v>
      </c>
    </row>
    <row r="677" spans="16:16" x14ac:dyDescent="0.25">
      <c r="P677" t="str">
        <f>CONCATENATE(ROW(P677)-2," - ",[1]Components!B673)</f>
        <v xml:space="preserve">675 - </v>
      </c>
    </row>
    <row r="678" spans="16:16" x14ac:dyDescent="0.25">
      <c r="P678" t="str">
        <f>CONCATENATE(ROW(P678)-2," - ",[1]Components!B674)</f>
        <v xml:space="preserve">676 - </v>
      </c>
    </row>
    <row r="679" spans="16:16" x14ac:dyDescent="0.25">
      <c r="P679" t="str">
        <f>CONCATENATE(ROW(P679)-2," - ",[1]Components!B675)</f>
        <v xml:space="preserve">677 - </v>
      </c>
    </row>
    <row r="680" spans="16:16" x14ac:dyDescent="0.25">
      <c r="P680" t="str">
        <f>CONCATENATE(ROW(P680)-2," - ",[1]Components!B676)</f>
        <v xml:space="preserve">678 - </v>
      </c>
    </row>
    <row r="681" spans="16:16" x14ac:dyDescent="0.25">
      <c r="P681" t="str">
        <f>CONCATENATE(ROW(P681)-2," - ",[1]Components!B677)</f>
        <v xml:space="preserve">679 - </v>
      </c>
    </row>
    <row r="682" spans="16:16" x14ac:dyDescent="0.25">
      <c r="P682" t="str">
        <f>CONCATENATE(ROW(P682)-2," - ",[1]Components!B678)</f>
        <v xml:space="preserve">680 - </v>
      </c>
    </row>
    <row r="683" spans="16:16" x14ac:dyDescent="0.25">
      <c r="P683" t="str">
        <f>CONCATENATE(ROW(P683)-2," - ",[1]Components!B679)</f>
        <v xml:space="preserve">681 - </v>
      </c>
    </row>
    <row r="684" spans="16:16" x14ac:dyDescent="0.25">
      <c r="P684" t="str">
        <f>CONCATENATE(ROW(P684)-2," - ",[1]Components!B680)</f>
        <v xml:space="preserve">682 - </v>
      </c>
    </row>
    <row r="685" spans="16:16" x14ac:dyDescent="0.25">
      <c r="P685" t="str">
        <f>CONCATENATE(ROW(P685)-2," - ",[1]Components!B681)</f>
        <v xml:space="preserve">683 - </v>
      </c>
    </row>
    <row r="686" spans="16:16" x14ac:dyDescent="0.25">
      <c r="P686" t="str">
        <f>CONCATENATE(ROW(P686)-2," - ",[1]Components!B682)</f>
        <v xml:space="preserve">684 - </v>
      </c>
    </row>
    <row r="687" spans="16:16" x14ac:dyDescent="0.25">
      <c r="P687" t="str">
        <f>CONCATENATE(ROW(P687)-2," - ",[1]Components!B683)</f>
        <v xml:space="preserve">685 - </v>
      </c>
    </row>
    <row r="688" spans="16:16" x14ac:dyDescent="0.25">
      <c r="P688" t="str">
        <f>CONCATENATE(ROW(P688)-2," - ",[1]Components!B684)</f>
        <v xml:space="preserve">686 - </v>
      </c>
    </row>
    <row r="689" spans="16:16" x14ac:dyDescent="0.25">
      <c r="P689" t="str">
        <f>CONCATENATE(ROW(P689)-2," - ",[1]Components!B685)</f>
        <v xml:space="preserve">687 - </v>
      </c>
    </row>
    <row r="690" spans="16:16" x14ac:dyDescent="0.25">
      <c r="P690" t="str">
        <f>CONCATENATE(ROW(P690)-2," - ",[1]Components!B686)</f>
        <v xml:space="preserve">688 - </v>
      </c>
    </row>
    <row r="691" spans="16:16" x14ac:dyDescent="0.25">
      <c r="P691" t="str">
        <f>CONCATENATE(ROW(P691)-2," - ",[1]Components!B687)</f>
        <v xml:space="preserve">689 - </v>
      </c>
    </row>
    <row r="692" spans="16:16" x14ac:dyDescent="0.25">
      <c r="P692" t="str">
        <f>CONCATENATE(ROW(P692)-2," - ",[1]Components!B688)</f>
        <v xml:space="preserve">690 - </v>
      </c>
    </row>
    <row r="693" spans="16:16" x14ac:dyDescent="0.25">
      <c r="P693" t="str">
        <f>CONCATENATE(ROW(P693)-2," - ",[1]Components!B689)</f>
        <v xml:space="preserve">691 - </v>
      </c>
    </row>
    <row r="694" spans="16:16" x14ac:dyDescent="0.25">
      <c r="P694" t="str">
        <f>CONCATENATE(ROW(P694)-2," - ",[1]Components!B690)</f>
        <v xml:space="preserve">692 - </v>
      </c>
    </row>
    <row r="695" spans="16:16" x14ac:dyDescent="0.25">
      <c r="P695" t="str">
        <f>CONCATENATE(ROW(P695)-2," - ",[1]Components!B691)</f>
        <v xml:space="preserve">693 - </v>
      </c>
    </row>
    <row r="696" spans="16:16" x14ac:dyDescent="0.25">
      <c r="P696" t="str">
        <f>CONCATENATE(ROW(P696)-2," - ",[1]Components!B692)</f>
        <v xml:space="preserve">694 - </v>
      </c>
    </row>
    <row r="697" spans="16:16" x14ac:dyDescent="0.25">
      <c r="P697" t="str">
        <f>CONCATENATE(ROW(P697)-2," - ",[1]Components!B693)</f>
        <v xml:space="preserve">695 - </v>
      </c>
    </row>
    <row r="698" spans="16:16" x14ac:dyDescent="0.25">
      <c r="P698" t="str">
        <f>CONCATENATE(ROW(P698)-2," - ",[1]Components!B694)</f>
        <v xml:space="preserve">696 - </v>
      </c>
    </row>
    <row r="699" spans="16:16" x14ac:dyDescent="0.25">
      <c r="P699" t="str">
        <f>CONCATENATE(ROW(P699)-2," - ",[1]Components!B695)</f>
        <v xml:space="preserve">697 - </v>
      </c>
    </row>
    <row r="700" spans="16:16" x14ac:dyDescent="0.25">
      <c r="P700" t="str">
        <f>CONCATENATE(ROW(P700)-2," - ",[1]Components!B696)</f>
        <v xml:space="preserve">698 - </v>
      </c>
    </row>
    <row r="701" spans="16:16" x14ac:dyDescent="0.25">
      <c r="P701" t="str">
        <f>CONCATENATE(ROW(P701)-2," - ",[1]Components!B697)</f>
        <v xml:space="preserve">699 - </v>
      </c>
    </row>
    <row r="702" spans="16:16" x14ac:dyDescent="0.25">
      <c r="P702" t="str">
        <f>CONCATENATE(ROW(P702)-2," - ",[1]Components!B698)</f>
        <v xml:space="preserve">700 - </v>
      </c>
    </row>
    <row r="703" spans="16:16" x14ac:dyDescent="0.25">
      <c r="P703" t="str">
        <f>CONCATENATE(ROW(P703)-2," - ",[1]Components!B699)</f>
        <v xml:space="preserve">701 - </v>
      </c>
    </row>
    <row r="704" spans="16:16" x14ac:dyDescent="0.25">
      <c r="P704" t="str">
        <f>CONCATENATE(ROW(P704)-2," - ",[1]Components!B700)</f>
        <v xml:space="preserve">702 - </v>
      </c>
    </row>
    <row r="705" spans="16:16" x14ac:dyDescent="0.25">
      <c r="P705" t="str">
        <f>CONCATENATE(ROW(P705)-2," - ",[1]Components!B701)</f>
        <v xml:space="preserve">703 - </v>
      </c>
    </row>
    <row r="706" spans="16:16" x14ac:dyDescent="0.25">
      <c r="P706" t="str">
        <f>CONCATENATE(ROW(P706)-2," - ",[1]Components!B702)</f>
        <v xml:space="preserve">704 - </v>
      </c>
    </row>
    <row r="707" spans="16:16" x14ac:dyDescent="0.25">
      <c r="P707" t="str">
        <f>CONCATENATE(ROW(P707)-2," - ",[1]Components!B703)</f>
        <v xml:space="preserve">705 - </v>
      </c>
    </row>
    <row r="708" spans="16:16" x14ac:dyDescent="0.25">
      <c r="P708" t="str">
        <f>CONCATENATE(ROW(P708)-2," - ",[1]Components!B704)</f>
        <v xml:space="preserve">706 - </v>
      </c>
    </row>
    <row r="709" spans="16:16" x14ac:dyDescent="0.25">
      <c r="P709" t="str">
        <f>CONCATENATE(ROW(P709)-2," - ",[1]Components!B705)</f>
        <v xml:space="preserve">707 - </v>
      </c>
    </row>
    <row r="710" spans="16:16" x14ac:dyDescent="0.25">
      <c r="P710" t="str">
        <f>CONCATENATE(ROW(P710)-2," - ",[1]Components!B706)</f>
        <v xml:space="preserve">708 - </v>
      </c>
    </row>
    <row r="711" spans="16:16" x14ac:dyDescent="0.25">
      <c r="P711" t="str">
        <f>CONCATENATE(ROW(P711)-2," - ",[1]Components!B707)</f>
        <v xml:space="preserve">709 - </v>
      </c>
    </row>
    <row r="712" spans="16:16" x14ac:dyDescent="0.25">
      <c r="P712" t="str">
        <f>CONCATENATE(ROW(P712)-2," - ",[1]Components!B708)</f>
        <v xml:space="preserve">710 - </v>
      </c>
    </row>
    <row r="713" spans="16:16" x14ac:dyDescent="0.25">
      <c r="P713" t="str">
        <f>CONCATENATE(ROW(P713)-2," - ",[1]Components!B709)</f>
        <v xml:space="preserve">711 - </v>
      </c>
    </row>
    <row r="714" spans="16:16" x14ac:dyDescent="0.25">
      <c r="P714" t="str">
        <f>CONCATENATE(ROW(P714)-2," - ",[1]Components!B710)</f>
        <v xml:space="preserve">712 - </v>
      </c>
    </row>
    <row r="715" spans="16:16" x14ac:dyDescent="0.25">
      <c r="P715" t="str">
        <f>CONCATENATE(ROW(P715)-2," - ",[1]Components!B711)</f>
        <v xml:space="preserve">713 - </v>
      </c>
    </row>
    <row r="716" spans="16:16" x14ac:dyDescent="0.25">
      <c r="P716" t="str">
        <f>CONCATENATE(ROW(P716)-2," - ",[1]Components!B712)</f>
        <v xml:space="preserve">714 - </v>
      </c>
    </row>
    <row r="717" spans="16:16" x14ac:dyDescent="0.25">
      <c r="P717" t="str">
        <f>CONCATENATE(ROW(P717)-2," - ",[1]Components!B713)</f>
        <v xml:space="preserve">715 - </v>
      </c>
    </row>
    <row r="718" spans="16:16" x14ac:dyDescent="0.25">
      <c r="P718" t="str">
        <f>CONCATENATE(ROW(P718)-2," - ",[1]Components!B714)</f>
        <v xml:space="preserve">716 - </v>
      </c>
    </row>
    <row r="719" spans="16:16" x14ac:dyDescent="0.25">
      <c r="P719" t="str">
        <f>CONCATENATE(ROW(P719)-2," - ",[1]Components!B715)</f>
        <v xml:space="preserve">717 - </v>
      </c>
    </row>
    <row r="720" spans="16:16" x14ac:dyDescent="0.25">
      <c r="P720" t="str">
        <f>CONCATENATE(ROW(P720)-2," - ",[1]Components!B716)</f>
        <v xml:space="preserve">718 - </v>
      </c>
    </row>
    <row r="721" spans="16:16" x14ac:dyDescent="0.25">
      <c r="P721" t="str">
        <f>CONCATENATE(ROW(P721)-2," - ",[1]Components!B717)</f>
        <v xml:space="preserve">719 - </v>
      </c>
    </row>
    <row r="722" spans="16:16" x14ac:dyDescent="0.25">
      <c r="P722" t="str">
        <f>CONCATENATE(ROW(P722)-2," - ",[1]Components!B718)</f>
        <v xml:space="preserve">720 - </v>
      </c>
    </row>
    <row r="723" spans="16:16" x14ac:dyDescent="0.25">
      <c r="P723" t="str">
        <f>CONCATENATE(ROW(P723)-2," - ",[1]Components!B719)</f>
        <v xml:space="preserve">721 - </v>
      </c>
    </row>
    <row r="724" spans="16:16" x14ac:dyDescent="0.25">
      <c r="P724" t="str">
        <f>CONCATENATE(ROW(P724)-2," - ",[1]Components!B720)</f>
        <v xml:space="preserve">722 - </v>
      </c>
    </row>
    <row r="725" spans="16:16" x14ac:dyDescent="0.25">
      <c r="P725" t="str">
        <f>CONCATENATE(ROW(P725)-2," - ",[1]Components!B721)</f>
        <v xml:space="preserve">723 - </v>
      </c>
    </row>
    <row r="726" spans="16:16" x14ac:dyDescent="0.25">
      <c r="P726" t="str">
        <f>CONCATENATE(ROW(P726)-2," - ",[1]Components!B722)</f>
        <v xml:space="preserve">724 - </v>
      </c>
    </row>
    <row r="727" spans="16:16" x14ac:dyDescent="0.25">
      <c r="P727" t="str">
        <f>CONCATENATE(ROW(P727)-2," - ",[1]Components!B723)</f>
        <v xml:space="preserve">725 - </v>
      </c>
    </row>
    <row r="728" spans="16:16" x14ac:dyDescent="0.25">
      <c r="P728" t="str">
        <f>CONCATENATE(ROW(P728)-2," - ",[1]Components!B724)</f>
        <v xml:space="preserve">726 - </v>
      </c>
    </row>
    <row r="729" spans="16:16" x14ac:dyDescent="0.25">
      <c r="P729" t="str">
        <f>CONCATENATE(ROW(P729)-2," - ",[1]Components!B725)</f>
        <v xml:space="preserve">727 - </v>
      </c>
    </row>
    <row r="730" spans="16:16" x14ac:dyDescent="0.25">
      <c r="P730" t="str">
        <f>CONCATENATE(ROW(P730)-2," - ",[1]Components!B726)</f>
        <v xml:space="preserve">728 - </v>
      </c>
    </row>
    <row r="731" spans="16:16" x14ac:dyDescent="0.25">
      <c r="P731" t="str">
        <f>CONCATENATE(ROW(P731)-2," - ",[1]Components!B727)</f>
        <v xml:space="preserve">729 - </v>
      </c>
    </row>
    <row r="732" spans="16:16" x14ac:dyDescent="0.25">
      <c r="P732" t="str">
        <f>CONCATENATE(ROW(P732)-2," - ",[1]Components!B728)</f>
        <v xml:space="preserve">730 - </v>
      </c>
    </row>
    <row r="733" spans="16:16" x14ac:dyDescent="0.25">
      <c r="P733" t="str">
        <f>CONCATENATE(ROW(P733)-2," - ",[1]Components!B729)</f>
        <v xml:space="preserve">731 - </v>
      </c>
    </row>
    <row r="734" spans="16:16" x14ac:dyDescent="0.25">
      <c r="P734" t="str">
        <f>CONCATENATE(ROW(P734)-2," - ",[1]Components!B730)</f>
        <v xml:space="preserve">732 - </v>
      </c>
    </row>
    <row r="735" spans="16:16" x14ac:dyDescent="0.25">
      <c r="P735" t="str">
        <f>CONCATENATE(ROW(P735)-2," - ",[1]Components!B731)</f>
        <v xml:space="preserve">733 - </v>
      </c>
    </row>
    <row r="736" spans="16:16" x14ac:dyDescent="0.25">
      <c r="P736" t="str">
        <f>CONCATENATE(ROW(P736)-2," - ",[1]Components!B732)</f>
        <v xml:space="preserve">734 - </v>
      </c>
    </row>
    <row r="737" spans="16:16" x14ac:dyDescent="0.25">
      <c r="P737" t="str">
        <f>CONCATENATE(ROW(P737)-2," - ",[1]Components!B733)</f>
        <v xml:space="preserve">735 - </v>
      </c>
    </row>
    <row r="738" spans="16:16" x14ac:dyDescent="0.25">
      <c r="P738" t="str">
        <f>CONCATENATE(ROW(P738)-2," - ",[1]Components!B734)</f>
        <v xml:space="preserve">736 - </v>
      </c>
    </row>
    <row r="739" spans="16:16" x14ac:dyDescent="0.25">
      <c r="P739" t="str">
        <f>CONCATENATE(ROW(P739)-2," - ",[1]Components!B735)</f>
        <v xml:space="preserve">737 - </v>
      </c>
    </row>
    <row r="740" spans="16:16" x14ac:dyDescent="0.25">
      <c r="P740" t="str">
        <f>CONCATENATE(ROW(P740)-2," - ",[1]Components!B736)</f>
        <v xml:space="preserve">738 - </v>
      </c>
    </row>
    <row r="741" spans="16:16" x14ac:dyDescent="0.25">
      <c r="P741" t="str">
        <f>CONCATENATE(ROW(P741)-2," - ",[1]Components!B737)</f>
        <v xml:space="preserve">739 - </v>
      </c>
    </row>
    <row r="742" spans="16:16" x14ac:dyDescent="0.25">
      <c r="P742" t="str">
        <f>CONCATENATE(ROW(P742)-2," - ",[1]Components!B738)</f>
        <v xml:space="preserve">740 - </v>
      </c>
    </row>
    <row r="743" spans="16:16" x14ac:dyDescent="0.25">
      <c r="P743" t="str">
        <f>CONCATENATE(ROW(P743)-2," - ",[1]Components!B739)</f>
        <v xml:space="preserve">741 - </v>
      </c>
    </row>
    <row r="744" spans="16:16" x14ac:dyDescent="0.25">
      <c r="P744" t="str">
        <f>CONCATENATE(ROW(P744)-2," - ",[1]Components!B740)</f>
        <v xml:space="preserve">742 - </v>
      </c>
    </row>
    <row r="745" spans="16:16" x14ac:dyDescent="0.25">
      <c r="P745" t="str">
        <f>CONCATENATE(ROW(P745)-2," - ",[1]Components!B741)</f>
        <v xml:space="preserve">743 - </v>
      </c>
    </row>
    <row r="746" spans="16:16" x14ac:dyDescent="0.25">
      <c r="P746" t="str">
        <f>CONCATENATE(ROW(P746)-2," - ",[1]Components!B742)</f>
        <v xml:space="preserve">744 - </v>
      </c>
    </row>
    <row r="747" spans="16:16" x14ac:dyDescent="0.25">
      <c r="P747" t="str">
        <f>CONCATENATE(ROW(P747)-2," - ",[1]Components!B743)</f>
        <v xml:space="preserve">745 - </v>
      </c>
    </row>
    <row r="748" spans="16:16" x14ac:dyDescent="0.25">
      <c r="P748" t="str">
        <f>CONCATENATE(ROW(P748)-2," - ",[1]Components!B744)</f>
        <v xml:space="preserve">746 - </v>
      </c>
    </row>
    <row r="749" spans="16:16" x14ac:dyDescent="0.25">
      <c r="P749" t="str">
        <f>CONCATENATE(ROW(P749)-2," - ",[1]Components!B745)</f>
        <v xml:space="preserve">747 - </v>
      </c>
    </row>
    <row r="750" spans="16:16" x14ac:dyDescent="0.25">
      <c r="P750" t="str">
        <f>CONCATENATE(ROW(P750)-2," - ",[1]Components!B746)</f>
        <v xml:space="preserve">748 - </v>
      </c>
    </row>
    <row r="751" spans="16:16" x14ac:dyDescent="0.25">
      <c r="P751" t="str">
        <f>CONCATENATE(ROW(P751)-2," - ",[1]Components!B747)</f>
        <v xml:space="preserve">749 - </v>
      </c>
    </row>
    <row r="752" spans="16:16" x14ac:dyDescent="0.25">
      <c r="P752" t="str">
        <f>CONCATENATE(ROW(P752)-2," - ",[1]Components!B748)</f>
        <v xml:space="preserve">750 - </v>
      </c>
    </row>
    <row r="753" spans="16:16" x14ac:dyDescent="0.25">
      <c r="P753" t="str">
        <f>CONCATENATE(ROW(P753)-2," - ",[1]Components!B749)</f>
        <v xml:space="preserve">751 - </v>
      </c>
    </row>
    <row r="754" spans="16:16" x14ac:dyDescent="0.25">
      <c r="P754" t="str">
        <f>CONCATENATE(ROW(P754)-2," - ",[1]Components!B750)</f>
        <v xml:space="preserve">752 - </v>
      </c>
    </row>
    <row r="755" spans="16:16" x14ac:dyDescent="0.25">
      <c r="P755" t="str">
        <f>CONCATENATE(ROW(P755)-2," - ",[1]Components!B751)</f>
        <v xml:space="preserve">753 - </v>
      </c>
    </row>
    <row r="756" spans="16:16" x14ac:dyDescent="0.25">
      <c r="P756" t="str">
        <f>CONCATENATE(ROW(P756)-2," - ",[1]Components!B752)</f>
        <v xml:space="preserve">754 - </v>
      </c>
    </row>
    <row r="757" spans="16:16" x14ac:dyDescent="0.25">
      <c r="P757" t="str">
        <f>CONCATENATE(ROW(P757)-2," - ",[1]Components!B753)</f>
        <v xml:space="preserve">755 - </v>
      </c>
    </row>
    <row r="758" spans="16:16" x14ac:dyDescent="0.25">
      <c r="P758" t="str">
        <f>CONCATENATE(ROW(P758)-2," - ",[1]Components!B754)</f>
        <v xml:space="preserve">756 - </v>
      </c>
    </row>
    <row r="759" spans="16:16" x14ac:dyDescent="0.25">
      <c r="P759" t="str">
        <f>CONCATENATE(ROW(P759)-2," - ",[1]Components!B755)</f>
        <v xml:space="preserve">757 - </v>
      </c>
    </row>
    <row r="760" spans="16:16" x14ac:dyDescent="0.25">
      <c r="P760" t="str">
        <f>CONCATENATE(ROW(P760)-2," - ",[1]Components!B756)</f>
        <v xml:space="preserve">758 - </v>
      </c>
    </row>
    <row r="761" spans="16:16" x14ac:dyDescent="0.25">
      <c r="P761" t="str">
        <f>CONCATENATE(ROW(P761)-2," - ",[1]Components!B757)</f>
        <v xml:space="preserve">759 - </v>
      </c>
    </row>
    <row r="762" spans="16:16" x14ac:dyDescent="0.25">
      <c r="P762" t="str">
        <f>CONCATENATE(ROW(P762)-2," - ",[1]Components!B758)</f>
        <v xml:space="preserve">760 - </v>
      </c>
    </row>
    <row r="763" spans="16:16" x14ac:dyDescent="0.25">
      <c r="P763" t="str">
        <f>CONCATENATE(ROW(P763)-2," - ",[1]Components!B759)</f>
        <v xml:space="preserve">761 - </v>
      </c>
    </row>
    <row r="764" spans="16:16" x14ac:dyDescent="0.25">
      <c r="P764" t="str">
        <f>CONCATENATE(ROW(P764)-2," - ",[1]Components!B760)</f>
        <v xml:space="preserve">762 - </v>
      </c>
    </row>
    <row r="765" spans="16:16" x14ac:dyDescent="0.25">
      <c r="P765" t="str">
        <f>CONCATENATE(ROW(P765)-2," - ",[1]Components!B761)</f>
        <v xml:space="preserve">763 - </v>
      </c>
    </row>
    <row r="766" spans="16:16" x14ac:dyDescent="0.25">
      <c r="P766" t="str">
        <f>CONCATENATE(ROW(P766)-2," - ",[1]Components!B762)</f>
        <v xml:space="preserve">764 - </v>
      </c>
    </row>
    <row r="767" spans="16:16" x14ac:dyDescent="0.25">
      <c r="P767" t="str">
        <f>CONCATENATE(ROW(P767)-2," - ",[1]Components!B763)</f>
        <v xml:space="preserve">765 - </v>
      </c>
    </row>
    <row r="768" spans="16:16" x14ac:dyDescent="0.25">
      <c r="P768" t="str">
        <f>CONCATENATE(ROW(P768)-2," - ",[1]Components!B764)</f>
        <v xml:space="preserve">766 - </v>
      </c>
    </row>
    <row r="769" spans="16:16" x14ac:dyDescent="0.25">
      <c r="P769" t="str">
        <f>CONCATENATE(ROW(P769)-2," - ",[1]Components!B765)</f>
        <v xml:space="preserve">767 - </v>
      </c>
    </row>
    <row r="770" spans="16:16" x14ac:dyDescent="0.25">
      <c r="P770" t="str">
        <f>CONCATENATE(ROW(P770)-2," - ",[1]Components!B766)</f>
        <v xml:space="preserve">768 - </v>
      </c>
    </row>
    <row r="771" spans="16:16" x14ac:dyDescent="0.25">
      <c r="P771" t="str">
        <f>CONCATENATE(ROW(P771)-2," - ",[1]Components!B767)</f>
        <v xml:space="preserve">769 - </v>
      </c>
    </row>
    <row r="772" spans="16:16" x14ac:dyDescent="0.25">
      <c r="P772" t="str">
        <f>CONCATENATE(ROW(P772)-2," - ",[1]Components!B768)</f>
        <v xml:space="preserve">770 - </v>
      </c>
    </row>
    <row r="773" spans="16:16" x14ac:dyDescent="0.25">
      <c r="P773" t="str">
        <f>CONCATENATE(ROW(P773)-2," - ",[1]Components!B769)</f>
        <v xml:space="preserve">771 - </v>
      </c>
    </row>
    <row r="774" spans="16:16" x14ac:dyDescent="0.25">
      <c r="P774" t="str">
        <f>CONCATENATE(ROW(P774)-2," - ",[1]Components!B770)</f>
        <v xml:space="preserve">772 - </v>
      </c>
    </row>
    <row r="775" spans="16:16" x14ac:dyDescent="0.25">
      <c r="P775" t="str">
        <f>CONCATENATE(ROW(P775)-2," - ",[1]Components!B771)</f>
        <v xml:space="preserve">773 - </v>
      </c>
    </row>
    <row r="776" spans="16:16" x14ac:dyDescent="0.25">
      <c r="P776" t="str">
        <f>CONCATENATE(ROW(P776)-2," - ",[1]Components!B772)</f>
        <v xml:space="preserve">774 - </v>
      </c>
    </row>
    <row r="777" spans="16:16" x14ac:dyDescent="0.25">
      <c r="P777" t="str">
        <f>CONCATENATE(ROW(P777)-2," - ",[1]Components!B773)</f>
        <v xml:space="preserve">775 - </v>
      </c>
    </row>
    <row r="778" spans="16:16" x14ac:dyDescent="0.25">
      <c r="P778" t="str">
        <f>CONCATENATE(ROW(P778)-2," - ",[1]Components!B774)</f>
        <v xml:space="preserve">776 - </v>
      </c>
    </row>
    <row r="779" spans="16:16" x14ac:dyDescent="0.25">
      <c r="P779" t="str">
        <f>CONCATENATE(ROW(P779)-2," - ",[1]Components!B775)</f>
        <v xml:space="preserve">777 - </v>
      </c>
    </row>
    <row r="780" spans="16:16" x14ac:dyDescent="0.25">
      <c r="P780" t="str">
        <f>CONCATENATE(ROW(P780)-2," - ",[1]Components!B776)</f>
        <v xml:space="preserve">778 - </v>
      </c>
    </row>
    <row r="781" spans="16:16" x14ac:dyDescent="0.25">
      <c r="P781" t="str">
        <f>CONCATENATE(ROW(P781)-2," - ",[1]Components!B777)</f>
        <v xml:space="preserve">779 - </v>
      </c>
    </row>
    <row r="782" spans="16:16" x14ac:dyDescent="0.25">
      <c r="P782" t="str">
        <f>CONCATENATE(ROW(P782)-2," - ",[1]Components!B778)</f>
        <v xml:space="preserve">780 - </v>
      </c>
    </row>
    <row r="783" spans="16:16" x14ac:dyDescent="0.25">
      <c r="P783" t="str">
        <f>CONCATENATE(ROW(P783)-2," - ",[1]Components!B779)</f>
        <v xml:space="preserve">781 - </v>
      </c>
    </row>
    <row r="784" spans="16:16" x14ac:dyDescent="0.25">
      <c r="P784" t="str">
        <f>CONCATENATE(ROW(P784)-2," - ",[1]Components!B780)</f>
        <v xml:space="preserve">782 - </v>
      </c>
    </row>
    <row r="785" spans="16:16" x14ac:dyDescent="0.25">
      <c r="P785" t="str">
        <f>CONCATENATE(ROW(P785)-2," - ",[1]Components!B781)</f>
        <v xml:space="preserve">783 - </v>
      </c>
    </row>
    <row r="786" spans="16:16" x14ac:dyDescent="0.25">
      <c r="P786" t="str">
        <f>CONCATENATE(ROW(P786)-2," - ",[1]Components!B782)</f>
        <v xml:space="preserve">784 - </v>
      </c>
    </row>
    <row r="787" spans="16:16" x14ac:dyDescent="0.25">
      <c r="P787" t="str">
        <f>CONCATENATE(ROW(P787)-2," - ",[1]Components!B783)</f>
        <v xml:space="preserve">785 - </v>
      </c>
    </row>
    <row r="788" spans="16:16" x14ac:dyDescent="0.25">
      <c r="P788" t="str">
        <f>CONCATENATE(ROW(P788)-2," - ",[1]Components!B784)</f>
        <v xml:space="preserve">786 - </v>
      </c>
    </row>
    <row r="789" spans="16:16" x14ac:dyDescent="0.25">
      <c r="P789" t="str">
        <f>CONCATENATE(ROW(P789)-2," - ",[1]Components!B785)</f>
        <v xml:space="preserve">787 - </v>
      </c>
    </row>
    <row r="790" spans="16:16" x14ac:dyDescent="0.25">
      <c r="P790" t="str">
        <f>CONCATENATE(ROW(P790)-2," - ",[1]Components!B786)</f>
        <v xml:space="preserve">788 - </v>
      </c>
    </row>
    <row r="791" spans="16:16" x14ac:dyDescent="0.25">
      <c r="P791" t="str">
        <f>CONCATENATE(ROW(P791)-2," - ",[1]Components!B787)</f>
        <v xml:space="preserve">789 - </v>
      </c>
    </row>
    <row r="792" spans="16:16" x14ac:dyDescent="0.25">
      <c r="P792" t="str">
        <f>CONCATENATE(ROW(P792)-2," - ",[1]Components!B788)</f>
        <v xml:space="preserve">790 - </v>
      </c>
    </row>
    <row r="793" spans="16:16" x14ac:dyDescent="0.25">
      <c r="P793" t="str">
        <f>CONCATENATE(ROW(P793)-2," - ",[1]Components!B789)</f>
        <v xml:space="preserve">791 - </v>
      </c>
    </row>
    <row r="794" spans="16:16" x14ac:dyDescent="0.25">
      <c r="P794" t="str">
        <f>CONCATENATE(ROW(P794)-2," - ",[1]Components!B790)</f>
        <v xml:space="preserve">792 - </v>
      </c>
    </row>
    <row r="795" spans="16:16" x14ac:dyDescent="0.25">
      <c r="P795" t="str">
        <f>CONCATENATE(ROW(P795)-2," - ",[1]Components!B791)</f>
        <v xml:space="preserve">793 - </v>
      </c>
    </row>
    <row r="796" spans="16:16" x14ac:dyDescent="0.25">
      <c r="P796" t="str">
        <f>CONCATENATE(ROW(P796)-2," - ",[1]Components!B792)</f>
        <v xml:space="preserve">794 - </v>
      </c>
    </row>
    <row r="797" spans="16:16" x14ac:dyDescent="0.25">
      <c r="P797" t="str">
        <f>CONCATENATE(ROW(P797)-2," - ",[1]Components!B793)</f>
        <v xml:space="preserve">795 - </v>
      </c>
    </row>
    <row r="798" spans="16:16" x14ac:dyDescent="0.25">
      <c r="P798" t="str">
        <f>CONCATENATE(ROW(P798)-2," - ",[1]Components!B794)</f>
        <v xml:space="preserve">796 - </v>
      </c>
    </row>
    <row r="799" spans="16:16" x14ac:dyDescent="0.25">
      <c r="P799" t="str">
        <f>CONCATENATE(ROW(P799)-2," - ",[1]Components!B795)</f>
        <v xml:space="preserve">797 - </v>
      </c>
    </row>
    <row r="800" spans="16:16" x14ac:dyDescent="0.25">
      <c r="P800" t="str">
        <f>CONCATENATE(ROW(P800)-2," - ",[1]Components!B796)</f>
        <v xml:space="preserve">798 - </v>
      </c>
    </row>
    <row r="801" spans="16:16" x14ac:dyDescent="0.25">
      <c r="P801" t="str">
        <f>CONCATENATE(ROW(P801)-2," - ",[1]Components!B797)</f>
        <v xml:space="preserve">799 - </v>
      </c>
    </row>
    <row r="802" spans="16:16" x14ac:dyDescent="0.25">
      <c r="P802" t="str">
        <f>CONCATENATE(ROW(P802)-2," - ",[1]Components!B798)</f>
        <v xml:space="preserve">800 - </v>
      </c>
    </row>
    <row r="803" spans="16:16" x14ac:dyDescent="0.25">
      <c r="P803" t="str">
        <f>CONCATENATE(ROW(P803)-2," - ",[1]Components!B799)</f>
        <v xml:space="preserve">801 - </v>
      </c>
    </row>
    <row r="804" spans="16:16" x14ac:dyDescent="0.25">
      <c r="P804" t="str">
        <f>CONCATENATE(ROW(P804)-2," - ",[1]Components!B800)</f>
        <v xml:space="preserve">802 - </v>
      </c>
    </row>
    <row r="805" spans="16:16" x14ac:dyDescent="0.25">
      <c r="P805" t="str">
        <f>CONCATENATE(ROW(P805)-2," - ",[1]Components!B801)</f>
        <v xml:space="preserve">803 - </v>
      </c>
    </row>
    <row r="806" spans="16:16" x14ac:dyDescent="0.25">
      <c r="P806" t="str">
        <f>CONCATENATE(ROW(P806)-2," - ",[1]Components!B802)</f>
        <v xml:space="preserve">804 - </v>
      </c>
    </row>
    <row r="807" spans="16:16" x14ac:dyDescent="0.25">
      <c r="P807" t="str">
        <f>CONCATENATE(ROW(P807)-2," - ",[1]Components!B803)</f>
        <v xml:space="preserve">805 - </v>
      </c>
    </row>
    <row r="808" spans="16:16" x14ac:dyDescent="0.25">
      <c r="P808" t="str">
        <f>CONCATENATE(ROW(P808)-2," - ",[1]Components!B804)</f>
        <v xml:space="preserve">806 - </v>
      </c>
    </row>
    <row r="809" spans="16:16" x14ac:dyDescent="0.25">
      <c r="P809" t="str">
        <f>CONCATENATE(ROW(P809)-2," - ",[1]Components!B805)</f>
        <v xml:space="preserve">807 - </v>
      </c>
    </row>
    <row r="810" spans="16:16" x14ac:dyDescent="0.25">
      <c r="P810" t="str">
        <f>CONCATENATE(ROW(P810)-2," - ",[1]Components!B806)</f>
        <v xml:space="preserve">808 - </v>
      </c>
    </row>
    <row r="811" spans="16:16" x14ac:dyDescent="0.25">
      <c r="P811" t="str">
        <f>CONCATENATE(ROW(P811)-2," - ",[1]Components!B807)</f>
        <v xml:space="preserve">809 - </v>
      </c>
    </row>
    <row r="812" spans="16:16" x14ac:dyDescent="0.25">
      <c r="P812" t="str">
        <f>CONCATENATE(ROW(P812)-2," - ",[1]Components!B808)</f>
        <v xml:space="preserve">810 - </v>
      </c>
    </row>
    <row r="813" spans="16:16" x14ac:dyDescent="0.25">
      <c r="P813" t="str">
        <f>CONCATENATE(ROW(P813)-2," - ",[1]Components!B809)</f>
        <v xml:space="preserve">811 - </v>
      </c>
    </row>
    <row r="814" spans="16:16" x14ac:dyDescent="0.25">
      <c r="P814" t="str">
        <f>CONCATENATE(ROW(P814)-2," - ",[1]Components!B810)</f>
        <v xml:space="preserve">812 - </v>
      </c>
    </row>
    <row r="815" spans="16:16" x14ac:dyDescent="0.25">
      <c r="P815" t="str">
        <f>CONCATENATE(ROW(P815)-2," - ",[1]Components!B811)</f>
        <v xml:space="preserve">813 - </v>
      </c>
    </row>
    <row r="816" spans="16:16" x14ac:dyDescent="0.25">
      <c r="P816" t="str">
        <f>CONCATENATE(ROW(P816)-2," - ",[1]Components!B812)</f>
        <v xml:space="preserve">814 - </v>
      </c>
    </row>
    <row r="817" spans="16:16" x14ac:dyDescent="0.25">
      <c r="P817" t="str">
        <f>CONCATENATE(ROW(P817)-2," - ",[1]Components!B813)</f>
        <v xml:space="preserve">815 - </v>
      </c>
    </row>
    <row r="818" spans="16:16" x14ac:dyDescent="0.25">
      <c r="P818" t="str">
        <f>CONCATENATE(ROW(P818)-2," - ",[1]Components!B814)</f>
        <v xml:space="preserve">816 - </v>
      </c>
    </row>
    <row r="819" spans="16:16" x14ac:dyDescent="0.25">
      <c r="P819" t="str">
        <f>CONCATENATE(ROW(P819)-2," - ",[1]Components!B815)</f>
        <v xml:space="preserve">817 - </v>
      </c>
    </row>
    <row r="820" spans="16:16" x14ac:dyDescent="0.25">
      <c r="P820" t="str">
        <f>CONCATENATE(ROW(P820)-2," - ",[1]Components!B816)</f>
        <v xml:space="preserve">818 - </v>
      </c>
    </row>
    <row r="821" spans="16:16" x14ac:dyDescent="0.25">
      <c r="P821" t="str">
        <f>CONCATENATE(ROW(P821)-2," - ",[1]Components!B817)</f>
        <v xml:space="preserve">819 - </v>
      </c>
    </row>
    <row r="822" spans="16:16" x14ac:dyDescent="0.25">
      <c r="P822" t="str">
        <f>CONCATENATE(ROW(P822)-2," - ",[1]Components!B818)</f>
        <v xml:space="preserve">820 - </v>
      </c>
    </row>
    <row r="823" spans="16:16" x14ac:dyDescent="0.25">
      <c r="P823" t="str">
        <f>CONCATENATE(ROW(P823)-2," - ",[1]Components!B819)</f>
        <v xml:space="preserve">821 - </v>
      </c>
    </row>
    <row r="824" spans="16:16" x14ac:dyDescent="0.25">
      <c r="P824" t="str">
        <f>CONCATENATE(ROW(P824)-2," - ",[1]Components!B820)</f>
        <v xml:space="preserve">822 - </v>
      </c>
    </row>
    <row r="825" spans="16:16" x14ac:dyDescent="0.25">
      <c r="P825" t="str">
        <f>CONCATENATE(ROW(P825)-2," - ",[1]Components!B821)</f>
        <v xml:space="preserve">823 - </v>
      </c>
    </row>
    <row r="826" spans="16:16" x14ac:dyDescent="0.25">
      <c r="P826" t="str">
        <f>CONCATENATE(ROW(P826)-2," - ",[1]Components!B822)</f>
        <v xml:space="preserve">824 - </v>
      </c>
    </row>
    <row r="827" spans="16:16" x14ac:dyDescent="0.25">
      <c r="P827" t="str">
        <f>CONCATENATE(ROW(P827)-2," - ",[1]Components!B823)</f>
        <v xml:space="preserve">825 - </v>
      </c>
    </row>
    <row r="828" spans="16:16" x14ac:dyDescent="0.25">
      <c r="P828" t="str">
        <f>CONCATENATE(ROW(P828)-2," - ",[1]Components!B824)</f>
        <v xml:space="preserve">826 - </v>
      </c>
    </row>
    <row r="829" spans="16:16" x14ac:dyDescent="0.25">
      <c r="P829" t="str">
        <f>CONCATENATE(ROW(P829)-2," - ",[1]Components!B825)</f>
        <v xml:space="preserve">827 - </v>
      </c>
    </row>
    <row r="830" spans="16:16" x14ac:dyDescent="0.25">
      <c r="P830" t="str">
        <f>CONCATENATE(ROW(P830)-2," - ",[1]Components!B826)</f>
        <v xml:space="preserve">828 - </v>
      </c>
    </row>
    <row r="831" spans="16:16" x14ac:dyDescent="0.25">
      <c r="P831" t="str">
        <f>CONCATENATE(ROW(P831)-2," - ",[1]Components!B827)</f>
        <v xml:space="preserve">829 - </v>
      </c>
    </row>
    <row r="832" spans="16:16" x14ac:dyDescent="0.25">
      <c r="P832" t="str">
        <f>CONCATENATE(ROW(P832)-2," - ",[1]Components!B828)</f>
        <v xml:space="preserve">830 - </v>
      </c>
    </row>
    <row r="833" spans="16:16" x14ac:dyDescent="0.25">
      <c r="P833" t="str">
        <f>CONCATENATE(ROW(P833)-2," - ",[1]Components!B829)</f>
        <v xml:space="preserve">831 - </v>
      </c>
    </row>
    <row r="834" spans="16:16" x14ac:dyDescent="0.25">
      <c r="P834" t="str">
        <f>CONCATENATE(ROW(P834)-2," - ",[1]Components!B830)</f>
        <v xml:space="preserve">832 - </v>
      </c>
    </row>
    <row r="835" spans="16:16" x14ac:dyDescent="0.25">
      <c r="P835" t="str">
        <f>CONCATENATE(ROW(P835)-2," - ",[1]Components!B831)</f>
        <v xml:space="preserve">833 - </v>
      </c>
    </row>
    <row r="836" spans="16:16" x14ac:dyDescent="0.25">
      <c r="P836" t="str">
        <f>CONCATENATE(ROW(P836)-2," - ",[1]Components!B832)</f>
        <v xml:space="preserve">834 - </v>
      </c>
    </row>
    <row r="837" spans="16:16" x14ac:dyDescent="0.25">
      <c r="P837" t="str">
        <f>CONCATENATE(ROW(P837)-2," - ",[1]Components!B833)</f>
        <v xml:space="preserve">835 - </v>
      </c>
    </row>
    <row r="838" spans="16:16" x14ac:dyDescent="0.25">
      <c r="P838" t="str">
        <f>CONCATENATE(ROW(P838)-2," - ",[1]Components!B834)</f>
        <v xml:space="preserve">836 - </v>
      </c>
    </row>
    <row r="839" spans="16:16" x14ac:dyDescent="0.25">
      <c r="P839" t="str">
        <f>CONCATENATE(ROW(P839)-2," - ",[1]Components!B835)</f>
        <v xml:space="preserve">837 - </v>
      </c>
    </row>
    <row r="840" spans="16:16" x14ac:dyDescent="0.25">
      <c r="P840" t="str">
        <f>CONCATENATE(ROW(P840)-2," - ",[1]Components!B836)</f>
        <v xml:space="preserve">838 - </v>
      </c>
    </row>
    <row r="841" spans="16:16" x14ac:dyDescent="0.25">
      <c r="P841" t="str">
        <f>CONCATENATE(ROW(P841)-2," - ",[1]Components!B837)</f>
        <v xml:space="preserve">839 - </v>
      </c>
    </row>
    <row r="842" spans="16:16" x14ac:dyDescent="0.25">
      <c r="P842" t="str">
        <f>CONCATENATE(ROW(P842)-2," - ",[1]Components!B838)</f>
        <v xml:space="preserve">840 - </v>
      </c>
    </row>
    <row r="843" spans="16:16" x14ac:dyDescent="0.25">
      <c r="P843" t="str">
        <f>CONCATENATE(ROW(P843)-2," - ",[1]Components!B839)</f>
        <v xml:space="preserve">841 - </v>
      </c>
    </row>
    <row r="844" spans="16:16" x14ac:dyDescent="0.25">
      <c r="P844" t="str">
        <f>CONCATENATE(ROW(P844)-2," - ",[1]Components!B840)</f>
        <v xml:space="preserve">842 - </v>
      </c>
    </row>
    <row r="845" spans="16:16" x14ac:dyDescent="0.25">
      <c r="P845" t="str">
        <f>CONCATENATE(ROW(P845)-2," - ",[1]Components!B841)</f>
        <v xml:space="preserve">843 - </v>
      </c>
    </row>
    <row r="846" spans="16:16" x14ac:dyDescent="0.25">
      <c r="P846" t="str">
        <f>CONCATENATE(ROW(P846)-2," - ",[1]Components!B842)</f>
        <v xml:space="preserve">844 - </v>
      </c>
    </row>
    <row r="847" spans="16:16" x14ac:dyDescent="0.25">
      <c r="P847" t="str">
        <f>CONCATENATE(ROW(P847)-2," - ",[1]Components!B843)</f>
        <v xml:space="preserve">845 - </v>
      </c>
    </row>
    <row r="848" spans="16:16" x14ac:dyDescent="0.25">
      <c r="P848" t="str">
        <f>CONCATENATE(ROW(P848)-2," - ",[1]Components!B844)</f>
        <v xml:space="preserve">846 - </v>
      </c>
    </row>
    <row r="849" spans="16:16" x14ac:dyDescent="0.25">
      <c r="P849" t="str">
        <f>CONCATENATE(ROW(P849)-2," - ",[1]Components!B845)</f>
        <v xml:space="preserve">847 - </v>
      </c>
    </row>
    <row r="850" spans="16:16" x14ac:dyDescent="0.25">
      <c r="P850" t="str">
        <f>CONCATENATE(ROW(P850)-2," - ",[1]Components!B846)</f>
        <v xml:space="preserve">848 - </v>
      </c>
    </row>
    <row r="851" spans="16:16" x14ac:dyDescent="0.25">
      <c r="P851" t="str">
        <f>CONCATENATE(ROW(P851)-2," - ",[1]Components!B847)</f>
        <v xml:space="preserve">849 - </v>
      </c>
    </row>
    <row r="852" spans="16:16" x14ac:dyDescent="0.25">
      <c r="P852" t="str">
        <f>CONCATENATE(ROW(P852)-2," - ",[1]Components!B848)</f>
        <v xml:space="preserve">850 - </v>
      </c>
    </row>
    <row r="853" spans="16:16" x14ac:dyDescent="0.25">
      <c r="P853" t="str">
        <f>CONCATENATE(ROW(P853)-2," - ",[1]Components!B849)</f>
        <v xml:space="preserve">851 - </v>
      </c>
    </row>
    <row r="854" spans="16:16" x14ac:dyDescent="0.25">
      <c r="P854" t="str">
        <f>CONCATENATE(ROW(P854)-2," - ",[1]Components!B850)</f>
        <v xml:space="preserve">852 - </v>
      </c>
    </row>
    <row r="855" spans="16:16" x14ac:dyDescent="0.25">
      <c r="P855" t="str">
        <f>CONCATENATE(ROW(P855)-2," - ",[1]Components!B851)</f>
        <v xml:space="preserve">853 - </v>
      </c>
    </row>
    <row r="856" spans="16:16" x14ac:dyDescent="0.25">
      <c r="P856" t="str">
        <f>CONCATENATE(ROW(P856)-2," - ",[1]Components!B852)</f>
        <v xml:space="preserve">854 - </v>
      </c>
    </row>
    <row r="857" spans="16:16" x14ac:dyDescent="0.25">
      <c r="P857" t="str">
        <f>CONCATENATE(ROW(P857)-2," - ",[1]Components!B853)</f>
        <v xml:space="preserve">855 - </v>
      </c>
    </row>
    <row r="858" spans="16:16" x14ac:dyDescent="0.25">
      <c r="P858" t="str">
        <f>CONCATENATE(ROW(P858)-2," - ",[1]Components!B854)</f>
        <v xml:space="preserve">856 - </v>
      </c>
    </row>
    <row r="859" spans="16:16" x14ac:dyDescent="0.25">
      <c r="P859" t="str">
        <f>CONCATENATE(ROW(P859)-2," - ",[1]Components!B855)</f>
        <v xml:space="preserve">857 - </v>
      </c>
    </row>
    <row r="860" spans="16:16" x14ac:dyDescent="0.25">
      <c r="P860" t="str">
        <f>CONCATENATE(ROW(P860)-2," - ",[1]Components!B856)</f>
        <v xml:space="preserve">858 - </v>
      </c>
    </row>
    <row r="861" spans="16:16" x14ac:dyDescent="0.25">
      <c r="P861" t="str">
        <f>CONCATENATE(ROW(P861)-2," - ",[1]Components!B857)</f>
        <v xml:space="preserve">859 - </v>
      </c>
    </row>
    <row r="862" spans="16:16" x14ac:dyDescent="0.25">
      <c r="P862" t="str">
        <f>CONCATENATE(ROW(P862)-2," - ",[1]Components!B858)</f>
        <v xml:space="preserve">860 - </v>
      </c>
    </row>
    <row r="863" spans="16:16" x14ac:dyDescent="0.25">
      <c r="P863" t="str">
        <f>CONCATENATE(ROW(P863)-2," - ",[1]Components!B859)</f>
        <v xml:space="preserve">861 - </v>
      </c>
    </row>
    <row r="864" spans="16:16" x14ac:dyDescent="0.25">
      <c r="P864" t="str">
        <f>CONCATENATE(ROW(P864)-2," - ",[1]Components!B860)</f>
        <v xml:space="preserve">862 - </v>
      </c>
    </row>
    <row r="865" spans="16:16" x14ac:dyDescent="0.25">
      <c r="P865" t="str">
        <f>CONCATENATE(ROW(P865)-2," - ",[1]Components!B861)</f>
        <v xml:space="preserve">863 - </v>
      </c>
    </row>
    <row r="866" spans="16:16" x14ac:dyDescent="0.25">
      <c r="P866" t="str">
        <f>CONCATENATE(ROW(P866)-2," - ",[1]Components!B862)</f>
        <v xml:space="preserve">864 - </v>
      </c>
    </row>
    <row r="867" spans="16:16" x14ac:dyDescent="0.25">
      <c r="P867" t="str">
        <f>CONCATENATE(ROW(P867)-2," - ",[1]Components!B863)</f>
        <v xml:space="preserve">865 - </v>
      </c>
    </row>
    <row r="868" spans="16:16" x14ac:dyDescent="0.25">
      <c r="P868" t="str">
        <f>CONCATENATE(ROW(P868)-2," - ",[1]Components!B864)</f>
        <v xml:space="preserve">866 - </v>
      </c>
    </row>
    <row r="869" spans="16:16" x14ac:dyDescent="0.25">
      <c r="P869" t="str">
        <f>CONCATENATE(ROW(P869)-2," - ",[1]Components!B865)</f>
        <v xml:space="preserve">867 - </v>
      </c>
    </row>
    <row r="870" spans="16:16" x14ac:dyDescent="0.25">
      <c r="P870" t="str">
        <f>CONCATENATE(ROW(P870)-2," - ",[1]Components!B866)</f>
        <v xml:space="preserve">868 - </v>
      </c>
    </row>
    <row r="871" spans="16:16" x14ac:dyDescent="0.25">
      <c r="P871" t="str">
        <f>CONCATENATE(ROW(P871)-2," - ",[1]Components!B867)</f>
        <v xml:space="preserve">869 - </v>
      </c>
    </row>
    <row r="872" spans="16:16" x14ac:dyDescent="0.25">
      <c r="P872" t="str">
        <f>CONCATENATE(ROW(P872)-2," - ",[1]Components!B868)</f>
        <v xml:space="preserve">870 - </v>
      </c>
    </row>
    <row r="873" spans="16:16" x14ac:dyDescent="0.25">
      <c r="P873" t="str">
        <f>CONCATENATE(ROW(P873)-2," - ",[1]Components!B869)</f>
        <v xml:space="preserve">871 - </v>
      </c>
    </row>
    <row r="874" spans="16:16" x14ac:dyDescent="0.25">
      <c r="P874" t="str">
        <f>CONCATENATE(ROW(P874)-2," - ",[1]Components!B870)</f>
        <v xml:space="preserve">872 - </v>
      </c>
    </row>
    <row r="875" spans="16:16" x14ac:dyDescent="0.25">
      <c r="P875" t="str">
        <f>CONCATENATE(ROW(P875)-2," - ",[1]Components!B871)</f>
        <v xml:space="preserve">873 - </v>
      </c>
    </row>
    <row r="876" spans="16:16" x14ac:dyDescent="0.25">
      <c r="P876" t="str">
        <f>CONCATENATE(ROW(P876)-2," - ",[1]Components!B872)</f>
        <v xml:space="preserve">874 - </v>
      </c>
    </row>
    <row r="877" spans="16:16" x14ac:dyDescent="0.25">
      <c r="P877" t="str">
        <f>CONCATENATE(ROW(P877)-2," - ",[1]Components!B873)</f>
        <v xml:space="preserve">875 - </v>
      </c>
    </row>
    <row r="878" spans="16:16" x14ac:dyDescent="0.25">
      <c r="P878" t="str">
        <f>CONCATENATE(ROW(P878)-2," - ",[1]Components!B874)</f>
        <v xml:space="preserve">876 - </v>
      </c>
    </row>
    <row r="879" spans="16:16" x14ac:dyDescent="0.25">
      <c r="P879" t="str">
        <f>CONCATENATE(ROW(P879)-2," - ",[1]Components!B875)</f>
        <v xml:space="preserve">877 - </v>
      </c>
    </row>
    <row r="880" spans="16:16" x14ac:dyDescent="0.25">
      <c r="P880" t="str">
        <f>CONCATENATE(ROW(P880)-2," - ",[1]Components!B876)</f>
        <v xml:space="preserve">878 - </v>
      </c>
    </row>
    <row r="881" spans="16:16" x14ac:dyDescent="0.25">
      <c r="P881" t="str">
        <f>CONCATENATE(ROW(P881)-2," - ",[1]Components!B877)</f>
        <v xml:space="preserve">879 - </v>
      </c>
    </row>
    <row r="882" spans="16:16" x14ac:dyDescent="0.25">
      <c r="P882" t="str">
        <f>CONCATENATE(ROW(P882)-2," - ",[1]Components!B878)</f>
        <v xml:space="preserve">880 - </v>
      </c>
    </row>
    <row r="883" spans="16:16" x14ac:dyDescent="0.25">
      <c r="P883" t="str">
        <f>CONCATENATE(ROW(P883)-2," - ",[1]Components!B879)</f>
        <v xml:space="preserve">881 - </v>
      </c>
    </row>
    <row r="884" spans="16:16" x14ac:dyDescent="0.25">
      <c r="P884" t="str">
        <f>CONCATENATE(ROW(P884)-2," - ",[1]Components!B880)</f>
        <v xml:space="preserve">882 - </v>
      </c>
    </row>
    <row r="885" spans="16:16" x14ac:dyDescent="0.25">
      <c r="P885" t="str">
        <f>CONCATENATE(ROW(P885)-2," - ",[1]Components!B881)</f>
        <v xml:space="preserve">883 - </v>
      </c>
    </row>
    <row r="886" spans="16:16" x14ac:dyDescent="0.25">
      <c r="P886" t="str">
        <f>CONCATENATE(ROW(P886)-2," - ",[1]Components!B882)</f>
        <v xml:space="preserve">884 - </v>
      </c>
    </row>
    <row r="887" spans="16:16" x14ac:dyDescent="0.25">
      <c r="P887" t="str">
        <f>CONCATENATE(ROW(P887)-2," - ",[1]Components!B883)</f>
        <v xml:space="preserve">885 - </v>
      </c>
    </row>
    <row r="888" spans="16:16" x14ac:dyDescent="0.25">
      <c r="P888" t="str">
        <f>CONCATENATE(ROW(P888)-2," - ",[1]Components!B884)</f>
        <v xml:space="preserve">886 - </v>
      </c>
    </row>
    <row r="889" spans="16:16" x14ac:dyDescent="0.25">
      <c r="P889" t="str">
        <f>CONCATENATE(ROW(P889)-2," - ",[1]Components!B885)</f>
        <v xml:space="preserve">887 - </v>
      </c>
    </row>
    <row r="890" spans="16:16" x14ac:dyDescent="0.25">
      <c r="P890" t="str">
        <f>CONCATENATE(ROW(P890)-2," - ",[1]Components!B886)</f>
        <v xml:space="preserve">888 - </v>
      </c>
    </row>
    <row r="891" spans="16:16" x14ac:dyDescent="0.25">
      <c r="P891" t="str">
        <f>CONCATENATE(ROW(P891)-2," - ",[1]Components!B887)</f>
        <v xml:space="preserve">889 - </v>
      </c>
    </row>
    <row r="892" spans="16:16" x14ac:dyDescent="0.25">
      <c r="P892" t="str">
        <f>CONCATENATE(ROW(P892)-2," - ",[1]Components!B888)</f>
        <v xml:space="preserve">890 - </v>
      </c>
    </row>
    <row r="893" spans="16:16" x14ac:dyDescent="0.25">
      <c r="P893" t="str">
        <f>CONCATENATE(ROW(P893)-2," - ",[1]Components!B889)</f>
        <v xml:space="preserve">891 - </v>
      </c>
    </row>
    <row r="894" spans="16:16" x14ac:dyDescent="0.25">
      <c r="P894" t="str">
        <f>CONCATENATE(ROW(P894)-2," - ",[1]Components!B890)</f>
        <v xml:space="preserve">892 - </v>
      </c>
    </row>
    <row r="895" spans="16:16" x14ac:dyDescent="0.25">
      <c r="P895" t="str">
        <f>CONCATENATE(ROW(P895)-2," - ",[1]Components!B891)</f>
        <v xml:space="preserve">893 - </v>
      </c>
    </row>
    <row r="896" spans="16:16" x14ac:dyDescent="0.25">
      <c r="P896" t="str">
        <f>CONCATENATE(ROW(P896)-2," - ",[1]Components!B892)</f>
        <v xml:space="preserve">894 - </v>
      </c>
    </row>
    <row r="897" spans="16:16" x14ac:dyDescent="0.25">
      <c r="P897" t="str">
        <f>CONCATENATE(ROW(P897)-2," - ",[1]Components!B893)</f>
        <v xml:space="preserve">895 - </v>
      </c>
    </row>
    <row r="898" spans="16:16" x14ac:dyDescent="0.25">
      <c r="P898" t="str">
        <f>CONCATENATE(ROW(P898)-2," - ",[1]Components!B894)</f>
        <v xml:space="preserve">896 - </v>
      </c>
    </row>
    <row r="899" spans="16:16" x14ac:dyDescent="0.25">
      <c r="P899" t="str">
        <f>CONCATENATE(ROW(P899)-2," - ",[1]Components!B895)</f>
        <v xml:space="preserve">897 - </v>
      </c>
    </row>
    <row r="900" spans="16:16" x14ac:dyDescent="0.25">
      <c r="P900" t="str">
        <f>CONCATENATE(ROW(P900)-2," - ",[1]Components!B896)</f>
        <v xml:space="preserve">898 - </v>
      </c>
    </row>
    <row r="901" spans="16:16" x14ac:dyDescent="0.25">
      <c r="P901" t="str">
        <f>CONCATENATE(ROW(P901)-2," - ",[1]Components!B897)</f>
        <v xml:space="preserve">899 - </v>
      </c>
    </row>
    <row r="902" spans="16:16" x14ac:dyDescent="0.25">
      <c r="P902" t="str">
        <f>CONCATENATE(ROW(P902)-2," - ",[1]Components!B898)</f>
        <v xml:space="preserve">900 - </v>
      </c>
    </row>
    <row r="903" spans="16:16" x14ac:dyDescent="0.25">
      <c r="P903" t="str">
        <f>CONCATENATE(ROW(P903)-2," - ",[1]Components!B899)</f>
        <v xml:space="preserve">901 - </v>
      </c>
    </row>
    <row r="904" spans="16:16" x14ac:dyDescent="0.25">
      <c r="P904" t="str">
        <f>CONCATENATE(ROW(P904)-2," - ",[1]Components!B900)</f>
        <v xml:space="preserve">902 - </v>
      </c>
    </row>
    <row r="905" spans="16:16" x14ac:dyDescent="0.25">
      <c r="P905" t="str">
        <f>CONCATENATE(ROW(P905)-2," - ",[1]Components!B901)</f>
        <v xml:space="preserve">903 - </v>
      </c>
    </row>
    <row r="906" spans="16:16" x14ac:dyDescent="0.25">
      <c r="P906" t="str">
        <f>CONCATENATE(ROW(P906)-2," - ",[1]Components!B902)</f>
        <v xml:space="preserve">904 - </v>
      </c>
    </row>
    <row r="907" spans="16:16" x14ac:dyDescent="0.25">
      <c r="P907" t="str">
        <f>CONCATENATE(ROW(P907)-2," - ",[1]Components!B903)</f>
        <v xml:space="preserve">905 - </v>
      </c>
    </row>
    <row r="908" spans="16:16" x14ac:dyDescent="0.25">
      <c r="P908" t="str">
        <f>CONCATENATE(ROW(P908)-2," - ",[1]Components!B904)</f>
        <v xml:space="preserve">906 - </v>
      </c>
    </row>
    <row r="909" spans="16:16" x14ac:dyDescent="0.25">
      <c r="P909" t="str">
        <f>CONCATENATE(ROW(P909)-2," - ",[1]Components!B905)</f>
        <v xml:space="preserve">907 - </v>
      </c>
    </row>
    <row r="910" spans="16:16" x14ac:dyDescent="0.25">
      <c r="P910" t="str">
        <f>CONCATENATE(ROW(P910)-2," - ",[1]Components!B906)</f>
        <v xml:space="preserve">908 - </v>
      </c>
    </row>
    <row r="911" spans="16:16" x14ac:dyDescent="0.25">
      <c r="P911" t="str">
        <f>CONCATENATE(ROW(P911)-2," - ",[1]Components!B907)</f>
        <v xml:space="preserve">909 - </v>
      </c>
    </row>
    <row r="912" spans="16:16" x14ac:dyDescent="0.25">
      <c r="P912" t="str">
        <f>CONCATENATE(ROW(P912)-2," - ",[1]Components!B908)</f>
        <v xml:space="preserve">910 - </v>
      </c>
    </row>
    <row r="913" spans="16:16" x14ac:dyDescent="0.25">
      <c r="P913" t="str">
        <f>CONCATENATE(ROW(P913)-2," - ",[1]Components!B909)</f>
        <v xml:space="preserve">911 - </v>
      </c>
    </row>
    <row r="914" spans="16:16" x14ac:dyDescent="0.25">
      <c r="P914" t="str">
        <f>CONCATENATE(ROW(P914)-2," - ",[1]Components!B910)</f>
        <v xml:space="preserve">912 - </v>
      </c>
    </row>
    <row r="915" spans="16:16" x14ac:dyDescent="0.25">
      <c r="P915" t="str">
        <f>CONCATENATE(ROW(P915)-2," - ",[1]Components!B911)</f>
        <v xml:space="preserve">913 - </v>
      </c>
    </row>
    <row r="916" spans="16:16" x14ac:dyDescent="0.25">
      <c r="P916" t="str">
        <f>CONCATENATE(ROW(P916)-2," - ",[1]Components!B912)</f>
        <v xml:space="preserve">914 - </v>
      </c>
    </row>
    <row r="917" spans="16:16" x14ac:dyDescent="0.25">
      <c r="P917" t="str">
        <f>CONCATENATE(ROW(P917)-2," - ",[1]Components!B913)</f>
        <v xml:space="preserve">915 - </v>
      </c>
    </row>
    <row r="918" spans="16:16" x14ac:dyDescent="0.25">
      <c r="P918" t="str">
        <f>CONCATENATE(ROW(P918)-2," - ",[1]Components!B914)</f>
        <v xml:space="preserve">916 - </v>
      </c>
    </row>
    <row r="919" spans="16:16" x14ac:dyDescent="0.25">
      <c r="P919" t="str">
        <f>CONCATENATE(ROW(P919)-2," - ",[1]Components!B915)</f>
        <v xml:space="preserve">917 - </v>
      </c>
    </row>
    <row r="920" spans="16:16" x14ac:dyDescent="0.25">
      <c r="P920" t="str">
        <f>CONCATENATE(ROW(P920)-2," - ",[1]Components!B916)</f>
        <v xml:space="preserve">918 - </v>
      </c>
    </row>
    <row r="921" spans="16:16" x14ac:dyDescent="0.25">
      <c r="P921" t="str">
        <f>CONCATENATE(ROW(P921)-2," - ",[1]Components!B917)</f>
        <v xml:space="preserve">919 - </v>
      </c>
    </row>
    <row r="922" spans="16:16" x14ac:dyDescent="0.25">
      <c r="P922" t="str">
        <f>CONCATENATE(ROW(P922)-2," - ",[1]Components!B918)</f>
        <v xml:space="preserve">920 - </v>
      </c>
    </row>
    <row r="923" spans="16:16" x14ac:dyDescent="0.25">
      <c r="P923" t="str">
        <f>CONCATENATE(ROW(P923)-2," - ",[1]Components!B919)</f>
        <v xml:space="preserve">921 - </v>
      </c>
    </row>
    <row r="924" spans="16:16" x14ac:dyDescent="0.25">
      <c r="P924" t="str">
        <f>CONCATENATE(ROW(P924)-2," - ",[1]Components!B920)</f>
        <v xml:space="preserve">922 - </v>
      </c>
    </row>
    <row r="925" spans="16:16" x14ac:dyDescent="0.25">
      <c r="P925" t="str">
        <f>CONCATENATE(ROW(P925)-2," - ",[1]Components!B921)</f>
        <v xml:space="preserve">923 - </v>
      </c>
    </row>
    <row r="926" spans="16:16" x14ac:dyDescent="0.25">
      <c r="P926" t="str">
        <f>CONCATENATE(ROW(P926)-2," - ",[1]Components!B922)</f>
        <v xml:space="preserve">924 - </v>
      </c>
    </row>
    <row r="927" spans="16:16" x14ac:dyDescent="0.25">
      <c r="P927" t="str">
        <f>CONCATENATE(ROW(P927)-2," - ",[1]Components!B923)</f>
        <v xml:space="preserve">925 - </v>
      </c>
    </row>
    <row r="928" spans="16:16" x14ac:dyDescent="0.25">
      <c r="P928" t="str">
        <f>CONCATENATE(ROW(P928)-2," - ",[1]Components!B924)</f>
        <v xml:space="preserve">926 - </v>
      </c>
    </row>
    <row r="929" spans="16:16" x14ac:dyDescent="0.25">
      <c r="P929" t="str">
        <f>CONCATENATE(ROW(P929)-2," - ",[1]Components!B925)</f>
        <v xml:space="preserve">927 - </v>
      </c>
    </row>
    <row r="930" spans="16:16" x14ac:dyDescent="0.25">
      <c r="P930" t="str">
        <f>CONCATENATE(ROW(P930)-2," - ",[1]Components!B926)</f>
        <v xml:space="preserve">928 - </v>
      </c>
    </row>
    <row r="931" spans="16:16" x14ac:dyDescent="0.25">
      <c r="P931" t="str">
        <f>CONCATENATE(ROW(P931)-2," - ",[1]Components!B927)</f>
        <v xml:space="preserve">929 - </v>
      </c>
    </row>
    <row r="932" spans="16:16" x14ac:dyDescent="0.25">
      <c r="P932" t="str">
        <f>CONCATENATE(ROW(P932)-2," - ",[1]Components!B928)</f>
        <v xml:space="preserve">930 - </v>
      </c>
    </row>
    <row r="933" spans="16:16" x14ac:dyDescent="0.25">
      <c r="P933" t="str">
        <f>CONCATENATE(ROW(P933)-2," - ",[1]Components!B929)</f>
        <v xml:space="preserve">931 - </v>
      </c>
    </row>
    <row r="934" spans="16:16" x14ac:dyDescent="0.25">
      <c r="P934" t="str">
        <f>CONCATENATE(ROW(P934)-2," - ",[1]Components!B930)</f>
        <v xml:space="preserve">932 - </v>
      </c>
    </row>
    <row r="935" spans="16:16" x14ac:dyDescent="0.25">
      <c r="P935" t="str">
        <f>CONCATENATE(ROW(P935)-2," - ",[1]Components!B931)</f>
        <v xml:space="preserve">933 - </v>
      </c>
    </row>
    <row r="936" spans="16:16" x14ac:dyDescent="0.25">
      <c r="P936" t="str">
        <f>CONCATENATE(ROW(P936)-2," - ",[1]Components!B932)</f>
        <v xml:space="preserve">934 - </v>
      </c>
    </row>
    <row r="937" spans="16:16" x14ac:dyDescent="0.25">
      <c r="P937" t="str">
        <f>CONCATENATE(ROW(P937)-2," - ",[1]Components!B933)</f>
        <v xml:space="preserve">935 - </v>
      </c>
    </row>
    <row r="938" spans="16:16" x14ac:dyDescent="0.25">
      <c r="P938" t="str">
        <f>CONCATENATE(ROW(P938)-2," - ",[1]Components!B934)</f>
        <v xml:space="preserve">936 - </v>
      </c>
    </row>
    <row r="939" spans="16:16" x14ac:dyDescent="0.25">
      <c r="P939" t="str">
        <f>CONCATENATE(ROW(P939)-2," - ",[1]Components!B935)</f>
        <v xml:space="preserve">937 - </v>
      </c>
    </row>
    <row r="940" spans="16:16" x14ac:dyDescent="0.25">
      <c r="P940" t="str">
        <f>CONCATENATE(ROW(P940)-2," - ",[1]Components!B936)</f>
        <v xml:space="preserve">938 - </v>
      </c>
    </row>
    <row r="941" spans="16:16" x14ac:dyDescent="0.25">
      <c r="P941" t="str">
        <f>CONCATENATE(ROW(P941)-2," - ",[1]Components!B937)</f>
        <v xml:space="preserve">939 - </v>
      </c>
    </row>
    <row r="942" spans="16:16" x14ac:dyDescent="0.25">
      <c r="P942" t="str">
        <f>CONCATENATE(ROW(P942)-2," - ",[1]Components!B938)</f>
        <v xml:space="preserve">940 - </v>
      </c>
    </row>
    <row r="943" spans="16:16" x14ac:dyDescent="0.25">
      <c r="P943" t="str">
        <f>CONCATENATE(ROW(P943)-2," - ",[1]Components!B939)</f>
        <v xml:space="preserve">941 - </v>
      </c>
    </row>
    <row r="944" spans="16:16" x14ac:dyDescent="0.25">
      <c r="P944" t="str">
        <f>CONCATENATE(ROW(P944)-2," - ",[1]Components!B940)</f>
        <v xml:space="preserve">942 - </v>
      </c>
    </row>
    <row r="945" spans="16:16" x14ac:dyDescent="0.25">
      <c r="P945" t="str">
        <f>CONCATENATE(ROW(P945)-2," - ",[1]Components!B941)</f>
        <v xml:space="preserve">943 - </v>
      </c>
    </row>
    <row r="946" spans="16:16" x14ac:dyDescent="0.25">
      <c r="P946" t="str">
        <f>CONCATENATE(ROW(P946)-2," - ",[1]Components!B942)</f>
        <v xml:space="preserve">944 - </v>
      </c>
    </row>
    <row r="947" spans="16:16" x14ac:dyDescent="0.25">
      <c r="P947" t="str">
        <f>CONCATENATE(ROW(P947)-2," - ",[1]Components!B943)</f>
        <v xml:space="preserve">945 - </v>
      </c>
    </row>
    <row r="948" spans="16:16" x14ac:dyDescent="0.25">
      <c r="P948" t="str">
        <f>CONCATENATE(ROW(P948)-2," - ",[1]Components!B944)</f>
        <v xml:space="preserve">946 - </v>
      </c>
    </row>
    <row r="949" spans="16:16" x14ac:dyDescent="0.25">
      <c r="P949" t="str">
        <f>CONCATENATE(ROW(P949)-2," - ",[1]Components!B945)</f>
        <v xml:space="preserve">947 - </v>
      </c>
    </row>
    <row r="950" spans="16:16" x14ac:dyDescent="0.25">
      <c r="P950" t="str">
        <f>CONCATENATE(ROW(P950)-2," - ",[1]Components!B946)</f>
        <v xml:space="preserve">948 - </v>
      </c>
    </row>
    <row r="951" spans="16:16" x14ac:dyDescent="0.25">
      <c r="P951" t="str">
        <f>CONCATENATE(ROW(P951)-2," - ",[1]Components!B947)</f>
        <v xml:space="preserve">949 - </v>
      </c>
    </row>
    <row r="952" spans="16:16" x14ac:dyDescent="0.25">
      <c r="P952" t="str">
        <f>CONCATENATE(ROW(P952)-2," - ",[1]Components!B948)</f>
        <v xml:space="preserve">950 - </v>
      </c>
    </row>
    <row r="953" spans="16:16" x14ac:dyDescent="0.25">
      <c r="P953" t="str">
        <f>CONCATENATE(ROW(P953)-2," - ",[1]Components!B949)</f>
        <v xml:space="preserve">951 - </v>
      </c>
    </row>
    <row r="954" spans="16:16" x14ac:dyDescent="0.25">
      <c r="P954" t="str">
        <f>CONCATENATE(ROW(P954)-2," - ",[1]Components!B950)</f>
        <v xml:space="preserve">952 - </v>
      </c>
    </row>
    <row r="955" spans="16:16" x14ac:dyDescent="0.25">
      <c r="P955" t="str">
        <f>CONCATENATE(ROW(P955)-2," - ",[1]Components!B951)</f>
        <v xml:space="preserve">953 - </v>
      </c>
    </row>
    <row r="956" spans="16:16" x14ac:dyDescent="0.25">
      <c r="P956" t="str">
        <f>CONCATENATE(ROW(P956)-2," - ",[1]Components!B952)</f>
        <v xml:space="preserve">954 - </v>
      </c>
    </row>
    <row r="957" spans="16:16" x14ac:dyDescent="0.25">
      <c r="P957" t="str">
        <f>CONCATENATE(ROW(P957)-2," - ",[1]Components!B953)</f>
        <v xml:space="preserve">955 - </v>
      </c>
    </row>
    <row r="958" spans="16:16" x14ac:dyDescent="0.25">
      <c r="P958" t="str">
        <f>CONCATENATE(ROW(P958)-2," - ",[1]Components!B954)</f>
        <v xml:space="preserve">956 - </v>
      </c>
    </row>
    <row r="959" spans="16:16" x14ac:dyDescent="0.25">
      <c r="P959" t="str">
        <f>CONCATENATE(ROW(P959)-2," - ",[1]Components!B955)</f>
        <v xml:space="preserve">957 - </v>
      </c>
    </row>
    <row r="960" spans="16:16" x14ac:dyDescent="0.25">
      <c r="P960" t="str">
        <f>CONCATENATE(ROW(P960)-2," - ",[1]Components!B956)</f>
        <v xml:space="preserve">958 - </v>
      </c>
    </row>
    <row r="961" spans="16:16" x14ac:dyDescent="0.25">
      <c r="P961" t="str">
        <f>CONCATENATE(ROW(P961)-2," - ",[1]Components!B957)</f>
        <v xml:space="preserve">959 - </v>
      </c>
    </row>
    <row r="962" spans="16:16" x14ac:dyDescent="0.25">
      <c r="P962" t="str">
        <f>CONCATENATE(ROW(P962)-2," - ",[1]Components!B958)</f>
        <v xml:space="preserve">960 - </v>
      </c>
    </row>
    <row r="963" spans="16:16" x14ac:dyDescent="0.25">
      <c r="P963" t="str">
        <f>CONCATENATE(ROW(P963)-2," - ",[1]Components!B959)</f>
        <v xml:space="preserve">961 - </v>
      </c>
    </row>
    <row r="964" spans="16:16" x14ac:dyDescent="0.25">
      <c r="P964" t="str">
        <f>CONCATENATE(ROW(P964)-2," - ",[1]Components!B960)</f>
        <v xml:space="preserve">962 - </v>
      </c>
    </row>
    <row r="965" spans="16:16" x14ac:dyDescent="0.25">
      <c r="P965" t="str">
        <f>CONCATENATE(ROW(P965)-2," - ",[1]Components!B961)</f>
        <v xml:space="preserve">963 - </v>
      </c>
    </row>
    <row r="966" spans="16:16" x14ac:dyDescent="0.25">
      <c r="P966" t="str">
        <f>CONCATENATE(ROW(P966)-2," - ",[1]Components!B962)</f>
        <v xml:space="preserve">964 - </v>
      </c>
    </row>
    <row r="967" spans="16:16" x14ac:dyDescent="0.25">
      <c r="P967" t="str">
        <f>CONCATENATE(ROW(P967)-2," - ",[1]Components!B963)</f>
        <v xml:space="preserve">965 - </v>
      </c>
    </row>
    <row r="968" spans="16:16" x14ac:dyDescent="0.25">
      <c r="P968" t="str">
        <f>CONCATENATE(ROW(P968)-2," - ",[1]Components!B964)</f>
        <v xml:space="preserve">966 - </v>
      </c>
    </row>
    <row r="969" spans="16:16" x14ac:dyDescent="0.25">
      <c r="P969" t="str">
        <f>CONCATENATE(ROW(P969)-2," - ",[1]Components!B965)</f>
        <v xml:space="preserve">967 - </v>
      </c>
    </row>
    <row r="970" spans="16:16" x14ac:dyDescent="0.25">
      <c r="P970" t="str">
        <f>CONCATENATE(ROW(P970)-2," - ",[1]Components!B966)</f>
        <v xml:space="preserve">968 - </v>
      </c>
    </row>
    <row r="971" spans="16:16" x14ac:dyDescent="0.25">
      <c r="P971" t="str">
        <f>CONCATENATE(ROW(P971)-2," - ",[1]Components!B967)</f>
        <v xml:space="preserve">969 - </v>
      </c>
    </row>
    <row r="972" spans="16:16" x14ac:dyDescent="0.25">
      <c r="P972" t="str">
        <f>CONCATENATE(ROW(P972)-2," - ",[1]Components!B968)</f>
        <v xml:space="preserve">970 - </v>
      </c>
    </row>
    <row r="973" spans="16:16" x14ac:dyDescent="0.25">
      <c r="P973" t="str">
        <f>CONCATENATE(ROW(P973)-2," - ",[1]Components!B969)</f>
        <v xml:space="preserve">971 - </v>
      </c>
    </row>
    <row r="974" spans="16:16" x14ac:dyDescent="0.25">
      <c r="P974" t="str">
        <f>CONCATENATE(ROW(P974)-2," - ",[1]Components!B970)</f>
        <v xml:space="preserve">972 - </v>
      </c>
    </row>
    <row r="975" spans="16:16" x14ac:dyDescent="0.25">
      <c r="P975" t="str">
        <f>CONCATENATE(ROW(P975)-2," - ",[1]Components!B971)</f>
        <v xml:space="preserve">973 - </v>
      </c>
    </row>
    <row r="976" spans="16:16" x14ac:dyDescent="0.25">
      <c r="P976" t="str">
        <f>CONCATENATE(ROW(P976)-2," - ",[1]Components!B972)</f>
        <v xml:space="preserve">974 - </v>
      </c>
    </row>
    <row r="977" spans="16:16" x14ac:dyDescent="0.25">
      <c r="P977" t="str">
        <f>CONCATENATE(ROW(P977)-2," - ",[1]Components!B973)</f>
        <v xml:space="preserve">975 - </v>
      </c>
    </row>
    <row r="978" spans="16:16" x14ac:dyDescent="0.25">
      <c r="P978" t="str">
        <f>CONCATENATE(ROW(P978)-2," - ",[1]Components!B974)</f>
        <v xml:space="preserve">976 - </v>
      </c>
    </row>
    <row r="979" spans="16:16" x14ac:dyDescent="0.25">
      <c r="P979" t="str">
        <f>CONCATENATE(ROW(P979)-2," - ",[1]Components!B975)</f>
        <v xml:space="preserve">977 - </v>
      </c>
    </row>
    <row r="980" spans="16:16" x14ac:dyDescent="0.25">
      <c r="P980" t="str">
        <f>CONCATENATE(ROW(P980)-2," - ",[1]Components!B976)</f>
        <v xml:space="preserve">978 - </v>
      </c>
    </row>
    <row r="981" spans="16:16" x14ac:dyDescent="0.25">
      <c r="P981" t="str">
        <f>CONCATENATE(ROW(P981)-2," - ",[1]Components!B977)</f>
        <v xml:space="preserve">979 - </v>
      </c>
    </row>
    <row r="982" spans="16:16" x14ac:dyDescent="0.25">
      <c r="P982" t="str">
        <f>CONCATENATE(ROW(P982)-2," - ",[1]Components!B978)</f>
        <v xml:space="preserve">980 - </v>
      </c>
    </row>
    <row r="983" spans="16:16" x14ac:dyDescent="0.25">
      <c r="P983" t="str">
        <f>CONCATENATE(ROW(P983)-2," - ",[1]Components!B979)</f>
        <v xml:space="preserve">981 - </v>
      </c>
    </row>
    <row r="984" spans="16:16" x14ac:dyDescent="0.25">
      <c r="P984" t="str">
        <f>CONCATENATE(ROW(P984)-2," - ",[1]Components!B980)</f>
        <v xml:space="preserve">982 - </v>
      </c>
    </row>
    <row r="985" spans="16:16" x14ac:dyDescent="0.25">
      <c r="P985" t="str">
        <f>CONCATENATE(ROW(P985)-2," - ",[1]Components!B981)</f>
        <v xml:space="preserve">983 - </v>
      </c>
    </row>
    <row r="986" spans="16:16" x14ac:dyDescent="0.25">
      <c r="P986" t="str">
        <f>CONCATENATE(ROW(P986)-2," - ",[1]Components!B982)</f>
        <v xml:space="preserve">984 - </v>
      </c>
    </row>
    <row r="987" spans="16:16" x14ac:dyDescent="0.25">
      <c r="P987" t="str">
        <f>CONCATENATE(ROW(P987)-2," - ",[1]Components!B983)</f>
        <v xml:space="preserve">985 - </v>
      </c>
    </row>
    <row r="988" spans="16:16" x14ac:dyDescent="0.25">
      <c r="P988" t="str">
        <f>CONCATENATE(ROW(P988)-2," - ",[1]Components!B984)</f>
        <v xml:space="preserve">986 - </v>
      </c>
    </row>
    <row r="989" spans="16:16" x14ac:dyDescent="0.25">
      <c r="P989" t="str">
        <f>CONCATENATE(ROW(P989)-2," - ",[1]Components!B985)</f>
        <v xml:space="preserve">987 - </v>
      </c>
    </row>
    <row r="990" spans="16:16" x14ac:dyDescent="0.25">
      <c r="P990" t="str">
        <f>CONCATENATE(ROW(P990)-2," - ",[1]Components!B986)</f>
        <v xml:space="preserve">988 - </v>
      </c>
    </row>
    <row r="991" spans="16:16" x14ac:dyDescent="0.25">
      <c r="P991" t="str">
        <f>CONCATENATE(ROW(P991)-2," - ",[1]Components!B987)</f>
        <v xml:space="preserve">989 - </v>
      </c>
    </row>
    <row r="992" spans="16:16" x14ac:dyDescent="0.25">
      <c r="P992" t="str">
        <f>CONCATENATE(ROW(P992)-2," - ",[1]Components!B988)</f>
        <v xml:space="preserve">990 - </v>
      </c>
    </row>
    <row r="993" spans="16:16" x14ac:dyDescent="0.25">
      <c r="P993" t="str">
        <f>CONCATENATE(ROW(P993)-2," - ",[1]Components!B989)</f>
        <v xml:space="preserve">991 - </v>
      </c>
    </row>
    <row r="994" spans="16:16" x14ac:dyDescent="0.25">
      <c r="P994" t="str">
        <f>CONCATENATE(ROW(P994)-2," - ",[1]Components!B990)</f>
        <v xml:space="preserve">992 - </v>
      </c>
    </row>
    <row r="995" spans="16:16" x14ac:dyDescent="0.25">
      <c r="P995" t="str">
        <f>CONCATENATE(ROW(P995)-2," - ",[1]Components!B991)</f>
        <v xml:space="preserve">993 - </v>
      </c>
    </row>
    <row r="996" spans="16:16" x14ac:dyDescent="0.25">
      <c r="P996" t="str">
        <f>CONCATENATE(ROW(P996)-2," - ",[1]Components!B992)</f>
        <v xml:space="preserve">994 - </v>
      </c>
    </row>
    <row r="997" spans="16:16" x14ac:dyDescent="0.25">
      <c r="P997" t="str">
        <f>CONCATENATE(ROW(P997)-2," - ",[1]Components!B993)</f>
        <v xml:space="preserve">995 - </v>
      </c>
    </row>
    <row r="998" spans="16:16" x14ac:dyDescent="0.25">
      <c r="P998" t="str">
        <f>CONCATENATE(ROW(P998)-2," - ",[1]Components!B994)</f>
        <v xml:space="preserve">996 - </v>
      </c>
    </row>
    <row r="999" spans="16:16" x14ac:dyDescent="0.25">
      <c r="P999" t="str">
        <f>CONCATENATE(ROW(P999)-2," - ",[1]Components!B995)</f>
        <v xml:space="preserve">997 - </v>
      </c>
    </row>
    <row r="1000" spans="16:16" x14ac:dyDescent="0.25">
      <c r="P1000" t="str">
        <f>CONCATENATE(ROW(P1000)-2," - ",[1]Components!B996)</f>
        <v xml:space="preserve">998 - </v>
      </c>
    </row>
    <row r="1001" spans="16:16" x14ac:dyDescent="0.25">
      <c r="P1001" t="str">
        <f>CONCATENATE(ROW(P1001)-2," - ",[1]Components!B997)</f>
        <v xml:space="preserve">999 - </v>
      </c>
    </row>
    <row r="1002" spans="16:16" x14ac:dyDescent="0.25">
      <c r="P1002" t="str">
        <f>CONCATENATE(ROW(P1002)-2," - ",[1]Components!B998)</f>
        <v xml:space="preserve">1000 - </v>
      </c>
    </row>
    <row r="1003" spans="16:16" x14ac:dyDescent="0.25">
      <c r="P1003" t="str">
        <f>CONCATENATE(ROW(P1003)-2," - ",[1]Components!B999)</f>
        <v xml:space="preserve">1001 - </v>
      </c>
    </row>
    <row r="1004" spans="16:16" x14ac:dyDescent="0.25">
      <c r="P1004" t="str">
        <f>CONCATENATE(ROW(P1004)-2," - ",[1]Components!B1000)</f>
        <v xml:space="preserve">1002 - </v>
      </c>
    </row>
    <row r="1005" spans="16:16" x14ac:dyDescent="0.25">
      <c r="P1005" t="str">
        <f>CONCATENATE(ROW(P1005)-2," - ",[1]Components!B1001)</f>
        <v xml:space="preserve">1003 - </v>
      </c>
    </row>
    <row r="1006" spans="16:16" x14ac:dyDescent="0.25">
      <c r="P1006" t="str">
        <f>CONCATENATE(ROW(P1006)-2," - ",[1]Components!B1002)</f>
        <v xml:space="preserve">1004 - </v>
      </c>
    </row>
    <row r="1007" spans="16:16" x14ac:dyDescent="0.25">
      <c r="P1007" t="str">
        <f>CONCATENATE(ROW(P1007)-2," - ",[1]Components!B1003)</f>
        <v xml:space="preserve">1005 - </v>
      </c>
    </row>
    <row r="1008" spans="16:16" x14ac:dyDescent="0.25">
      <c r="P1008" t="str">
        <f>CONCATENATE(ROW(P1008)-2," - ",[1]Components!B1004)</f>
        <v xml:space="preserve">1006 - </v>
      </c>
    </row>
    <row r="1009" spans="16:16" x14ac:dyDescent="0.25">
      <c r="P1009" t="str">
        <f>CONCATENATE(ROW(P1009)-2," - ",[1]Components!B1005)</f>
        <v xml:space="preserve">1007 - </v>
      </c>
    </row>
    <row r="1010" spans="16:16" x14ac:dyDescent="0.25">
      <c r="P1010" t="str">
        <f>CONCATENATE(ROW(P1010)-2," - ",[1]Components!B1006)</f>
        <v xml:space="preserve">1008 - </v>
      </c>
    </row>
    <row r="1011" spans="16:16" x14ac:dyDescent="0.25">
      <c r="P1011" t="str">
        <f>CONCATENATE(ROW(P1011)-2," - ",[1]Components!B1007)</f>
        <v xml:space="preserve">1009 - </v>
      </c>
    </row>
    <row r="1012" spans="16:16" x14ac:dyDescent="0.25">
      <c r="P1012" t="str">
        <f>CONCATENATE(ROW(P1012)-2," - ",[1]Components!B1008)</f>
        <v xml:space="preserve">1010 - </v>
      </c>
    </row>
    <row r="1013" spans="16:16" x14ac:dyDescent="0.25">
      <c r="P1013" t="str">
        <f>CONCATENATE(ROW(P1013)-2," - ",[1]Components!B1009)</f>
        <v xml:space="preserve">1011 - </v>
      </c>
    </row>
    <row r="1014" spans="16:16" x14ac:dyDescent="0.25">
      <c r="P1014" t="str">
        <f>CONCATENATE(ROW(P1014)-2," - ",[1]Components!B1010)</f>
        <v xml:space="preserve">1012 - </v>
      </c>
    </row>
    <row r="1015" spans="16:16" x14ac:dyDescent="0.25">
      <c r="P1015" t="str">
        <f>CONCATENATE(ROW(P1015)-2," - ",[1]Components!B1011)</f>
        <v xml:space="preserve">1013 - </v>
      </c>
    </row>
    <row r="1016" spans="16:16" x14ac:dyDescent="0.25">
      <c r="P1016" t="str">
        <f>CONCATENATE(ROW(P1016)-2," - ",[1]Components!B1012)</f>
        <v xml:space="preserve">1014 - </v>
      </c>
    </row>
    <row r="1017" spans="16:16" x14ac:dyDescent="0.25">
      <c r="P1017" t="str">
        <f>CONCATENATE(ROW(P1017)-2," - ",[1]Components!B1013)</f>
        <v xml:space="preserve">1015 - </v>
      </c>
    </row>
    <row r="1018" spans="16:16" x14ac:dyDescent="0.25">
      <c r="P1018" t="str">
        <f>CONCATENATE(ROW(P1018)-2," - ",[1]Components!B1014)</f>
        <v xml:space="preserve">1016 - </v>
      </c>
    </row>
    <row r="1019" spans="16:16" x14ac:dyDescent="0.25">
      <c r="P1019" t="str">
        <f>CONCATENATE(ROW(P1019)-2," - ",[1]Components!B1015)</f>
        <v xml:space="preserve">1017 - </v>
      </c>
    </row>
    <row r="1020" spans="16:16" x14ac:dyDescent="0.25">
      <c r="P1020" t="str">
        <f>CONCATENATE(ROW(P1020)-2," - ",[1]Components!B1016)</f>
        <v xml:space="preserve">1018 - </v>
      </c>
    </row>
    <row r="1021" spans="16:16" x14ac:dyDescent="0.25">
      <c r="P1021" t="str">
        <f>CONCATENATE(ROW(P1021)-2," - ",[1]Components!B1017)</f>
        <v xml:space="preserve">1019 - </v>
      </c>
    </row>
    <row r="1022" spans="16:16" x14ac:dyDescent="0.25">
      <c r="P1022" t="str">
        <f>CONCATENATE(ROW(P1022)-2," - ",[1]Components!B1018)</f>
        <v xml:space="preserve">1020 - </v>
      </c>
    </row>
    <row r="1023" spans="16:16" x14ac:dyDescent="0.25">
      <c r="P1023" t="str">
        <f>CONCATENATE(ROW(P1023)-2," - ",[1]Components!B1019)</f>
        <v xml:space="preserve">1021 - </v>
      </c>
    </row>
    <row r="1024" spans="16:16" x14ac:dyDescent="0.25">
      <c r="P1024" t="str">
        <f>CONCATENATE(ROW(P1024)-2," - ",[1]Components!B1020)</f>
        <v xml:space="preserve">1022 - </v>
      </c>
    </row>
    <row r="1025" spans="16:16" x14ac:dyDescent="0.25">
      <c r="P1025" t="str">
        <f>CONCATENATE(ROW(P1025)-2," - ",[1]Components!B1021)</f>
        <v xml:space="preserve">1023 - </v>
      </c>
    </row>
    <row r="1026" spans="16:16" x14ac:dyDescent="0.25">
      <c r="P1026" t="str">
        <f>CONCATENATE(ROW(P1026)-2," - ",[1]Components!B1022)</f>
        <v xml:space="preserve">1024 - </v>
      </c>
    </row>
    <row r="1027" spans="16:16" x14ac:dyDescent="0.25">
      <c r="P1027" t="str">
        <f>CONCATENATE(ROW(P1027)-2," - ",[1]Components!B1023)</f>
        <v xml:space="preserve">1025 - </v>
      </c>
    </row>
    <row r="1028" spans="16:16" x14ac:dyDescent="0.25">
      <c r="P1028" t="str">
        <f>CONCATENATE(ROW(P1028)-2," - ",[1]Components!B1024)</f>
        <v xml:space="preserve">1026 - </v>
      </c>
    </row>
    <row r="1029" spans="16:16" x14ac:dyDescent="0.25">
      <c r="P1029" t="str">
        <f>CONCATENATE(ROW(P1029)-2," - ",[1]Components!B1025)</f>
        <v xml:space="preserve">1027 - </v>
      </c>
    </row>
    <row r="1030" spans="16:16" x14ac:dyDescent="0.25">
      <c r="P1030" t="str">
        <f>CONCATENATE(ROW(P1030)-2," - ",[1]Components!B1026)</f>
        <v xml:space="preserve">1028 - </v>
      </c>
    </row>
    <row r="1031" spans="16:16" x14ac:dyDescent="0.25">
      <c r="P1031" t="str">
        <f>CONCATENATE(ROW(P1031)-2," - ",[1]Components!B1027)</f>
        <v xml:space="preserve">1029 - </v>
      </c>
    </row>
    <row r="1032" spans="16:16" x14ac:dyDescent="0.25">
      <c r="P1032" t="str">
        <f>CONCATENATE(ROW(P1032)-2," - ",[1]Components!B1028)</f>
        <v xml:space="preserve">1030 - </v>
      </c>
    </row>
    <row r="1033" spans="16:16" x14ac:dyDescent="0.25">
      <c r="P1033" t="str">
        <f>CONCATENATE(ROW(P1033)-2," - ",[1]Components!B1029)</f>
        <v xml:space="preserve">1031 - </v>
      </c>
    </row>
    <row r="1034" spans="16:16" x14ac:dyDescent="0.25">
      <c r="P1034" t="str">
        <f>CONCATENATE(ROW(P1034)-2," - ",[1]Components!B1030)</f>
        <v xml:space="preserve">1032 - </v>
      </c>
    </row>
    <row r="1035" spans="16:16" x14ac:dyDescent="0.25">
      <c r="P1035" t="str">
        <f>CONCATENATE(ROW(P1035)-2," - ",[1]Components!B1031)</f>
        <v xml:space="preserve">1033 - </v>
      </c>
    </row>
    <row r="1036" spans="16:16" x14ac:dyDescent="0.25">
      <c r="P1036" t="str">
        <f>CONCATENATE(ROW(P1036)-2," - ",[1]Components!B1032)</f>
        <v xml:space="preserve">1034 - </v>
      </c>
    </row>
    <row r="1037" spans="16:16" x14ac:dyDescent="0.25">
      <c r="P1037" t="str">
        <f>CONCATENATE(ROW(P1037)-2," - ",[1]Components!B1033)</f>
        <v xml:space="preserve">1035 - </v>
      </c>
    </row>
    <row r="1038" spans="16:16" x14ac:dyDescent="0.25">
      <c r="P1038" t="str">
        <f>CONCATENATE(ROW(P1038)-2," - ",[1]Components!B1034)</f>
        <v xml:space="preserve">1036 - </v>
      </c>
    </row>
    <row r="1039" spans="16:16" x14ac:dyDescent="0.25">
      <c r="P1039" t="str">
        <f>CONCATENATE(ROW(P1039)-2," - ",[1]Components!B1035)</f>
        <v xml:space="preserve">1037 - </v>
      </c>
    </row>
    <row r="1040" spans="16:16" x14ac:dyDescent="0.25">
      <c r="P1040" t="str">
        <f>CONCATENATE(ROW(P1040)-2," - ",[1]Components!B1036)</f>
        <v xml:space="preserve">1038 - </v>
      </c>
    </row>
    <row r="1041" spans="16:16" x14ac:dyDescent="0.25">
      <c r="P1041" t="str">
        <f>CONCATENATE(ROW(P1041)-2," - ",[1]Components!B1037)</f>
        <v xml:space="preserve">1039 - </v>
      </c>
    </row>
    <row r="1042" spans="16:16" x14ac:dyDescent="0.25">
      <c r="P1042" t="str">
        <f>CONCATENATE(ROW(P1042)-2," - ",[1]Components!B1038)</f>
        <v xml:space="preserve">1040 - </v>
      </c>
    </row>
    <row r="1043" spans="16:16" x14ac:dyDescent="0.25">
      <c r="P1043" t="str">
        <f>CONCATENATE(ROW(P1043)-2," - ",[1]Components!B1039)</f>
        <v xml:space="preserve">1041 - </v>
      </c>
    </row>
    <row r="1044" spans="16:16" x14ac:dyDescent="0.25">
      <c r="P1044" t="str">
        <f>CONCATENATE(ROW(P1044)-2," - ",[1]Components!B1040)</f>
        <v xml:space="preserve">1042 - </v>
      </c>
    </row>
    <row r="1045" spans="16:16" x14ac:dyDescent="0.25">
      <c r="P1045" t="str">
        <f>CONCATENATE(ROW(P1045)-2," - ",[1]Components!B1041)</f>
        <v xml:space="preserve">1043 - </v>
      </c>
    </row>
    <row r="1046" spans="16:16" x14ac:dyDescent="0.25">
      <c r="P1046" t="str">
        <f>CONCATENATE(ROW(P1046)-2," - ",[1]Components!B1042)</f>
        <v xml:space="preserve">1044 - </v>
      </c>
    </row>
    <row r="1047" spans="16:16" x14ac:dyDescent="0.25">
      <c r="P1047" t="str">
        <f>CONCATENATE(ROW(P1047)-2," - ",[1]Components!B1043)</f>
        <v xml:space="preserve">1045 - </v>
      </c>
    </row>
    <row r="1048" spans="16:16" x14ac:dyDescent="0.25">
      <c r="P1048" t="str">
        <f>CONCATENATE(ROW(P1048)-2," - ",[1]Components!B1044)</f>
        <v xml:space="preserve">1046 - </v>
      </c>
    </row>
    <row r="1049" spans="16:16" x14ac:dyDescent="0.25">
      <c r="P1049" t="str">
        <f>CONCATENATE(ROW(P1049)-2," - ",[1]Components!B1045)</f>
        <v xml:space="preserve">1047 - </v>
      </c>
    </row>
    <row r="1050" spans="16:16" x14ac:dyDescent="0.25">
      <c r="P1050" t="str">
        <f>CONCATENATE(ROW(P1050)-2," - ",[1]Components!B1046)</f>
        <v xml:space="preserve">1048 - </v>
      </c>
    </row>
    <row r="1051" spans="16:16" x14ac:dyDescent="0.25">
      <c r="P1051" t="str">
        <f>CONCATENATE(ROW(P1051)-2," - ",[1]Components!B1047)</f>
        <v xml:space="preserve">1049 - </v>
      </c>
    </row>
    <row r="1052" spans="16:16" x14ac:dyDescent="0.25">
      <c r="P1052" t="str">
        <f>CONCATENATE(ROW(P1052)-2," - ",[1]Components!B1048)</f>
        <v xml:space="preserve">1050 - </v>
      </c>
    </row>
    <row r="1053" spans="16:16" x14ac:dyDescent="0.25">
      <c r="P1053" t="str">
        <f>CONCATENATE(ROW(P1053)-2," - ",[1]Components!B1049)</f>
        <v xml:space="preserve">1051 - </v>
      </c>
    </row>
    <row r="1054" spans="16:16" x14ac:dyDescent="0.25">
      <c r="P1054" t="str">
        <f>CONCATENATE(ROW(P1054)-2," - ",[1]Components!B1050)</f>
        <v xml:space="preserve">1052 - </v>
      </c>
    </row>
    <row r="1055" spans="16:16" x14ac:dyDescent="0.25">
      <c r="P1055" t="str">
        <f>CONCATENATE(ROW(P1055)-2," - ",[1]Components!B1051)</f>
        <v xml:space="preserve">1053 - </v>
      </c>
    </row>
    <row r="1056" spans="16:16" x14ac:dyDescent="0.25">
      <c r="P1056" t="str">
        <f>CONCATENATE(ROW(P1056)-2," - ",[1]Components!B1052)</f>
        <v xml:space="preserve">1054 - </v>
      </c>
    </row>
    <row r="1057" spans="16:16" x14ac:dyDescent="0.25">
      <c r="P1057" t="str">
        <f>CONCATENATE(ROW(P1057)-2," - ",[1]Components!B1053)</f>
        <v xml:space="preserve">1055 - </v>
      </c>
    </row>
    <row r="1058" spans="16:16" x14ac:dyDescent="0.25">
      <c r="P1058" t="str">
        <f>CONCATENATE(ROW(P1058)-2," - ",[1]Components!B1054)</f>
        <v xml:space="preserve">1056 - </v>
      </c>
    </row>
    <row r="1059" spans="16:16" x14ac:dyDescent="0.25">
      <c r="P1059" t="str">
        <f>CONCATENATE(ROW(P1059)-2," - ",[1]Components!B1055)</f>
        <v xml:space="preserve">1057 - </v>
      </c>
    </row>
    <row r="1060" spans="16:16" x14ac:dyDescent="0.25">
      <c r="P1060" t="str">
        <f>CONCATENATE(ROW(P1060)-2," - ",[1]Components!B1056)</f>
        <v xml:space="preserve">1058 - </v>
      </c>
    </row>
    <row r="1061" spans="16:16" x14ac:dyDescent="0.25">
      <c r="P1061" t="str">
        <f>CONCATENATE(ROW(P1061)-2," - ",[1]Components!B1057)</f>
        <v xml:space="preserve">1059 - </v>
      </c>
    </row>
    <row r="1062" spans="16:16" x14ac:dyDescent="0.25">
      <c r="P1062" t="str">
        <f>CONCATENATE(ROW(P1062)-2," - ",[1]Components!B1058)</f>
        <v xml:space="preserve">1060 - </v>
      </c>
    </row>
    <row r="1063" spans="16:16" x14ac:dyDescent="0.25">
      <c r="P1063" t="str">
        <f>CONCATENATE(ROW(P1063)-2," - ",[1]Components!B1059)</f>
        <v xml:space="preserve">1061 - </v>
      </c>
    </row>
    <row r="1064" spans="16:16" x14ac:dyDescent="0.25">
      <c r="P1064" t="str">
        <f>CONCATENATE(ROW(P1064)-2," - ",[1]Components!B1060)</f>
        <v xml:space="preserve">1062 - </v>
      </c>
    </row>
    <row r="1065" spans="16:16" x14ac:dyDescent="0.25">
      <c r="P1065" t="str">
        <f>CONCATENATE(ROW(P1065)-2," - ",[1]Components!B1061)</f>
        <v xml:space="preserve">1063 - </v>
      </c>
    </row>
    <row r="1066" spans="16:16" x14ac:dyDescent="0.25">
      <c r="P1066" t="str">
        <f>CONCATENATE(ROW(P1066)-2," - ",[1]Components!B1062)</f>
        <v xml:space="preserve">1064 - </v>
      </c>
    </row>
    <row r="1067" spans="16:16" x14ac:dyDescent="0.25">
      <c r="P1067" t="str">
        <f>CONCATENATE(ROW(P1067)-2," - ",[1]Components!B1063)</f>
        <v xml:space="preserve">1065 - </v>
      </c>
    </row>
    <row r="1068" spans="16:16" x14ac:dyDescent="0.25">
      <c r="P1068" t="str">
        <f>CONCATENATE(ROW(P1068)-2," - ",[1]Components!B1064)</f>
        <v xml:space="preserve">1066 - </v>
      </c>
    </row>
    <row r="1069" spans="16:16" x14ac:dyDescent="0.25">
      <c r="P1069" t="str">
        <f>CONCATENATE(ROW(P1069)-2," - ",[1]Components!B1065)</f>
        <v xml:space="preserve">1067 - </v>
      </c>
    </row>
    <row r="1070" spans="16:16" x14ac:dyDescent="0.25">
      <c r="P1070" t="str">
        <f>CONCATENATE(ROW(P1070)-2," - ",[1]Components!B1066)</f>
        <v xml:space="preserve">1068 - </v>
      </c>
    </row>
    <row r="1071" spans="16:16" x14ac:dyDescent="0.25">
      <c r="P1071" t="str">
        <f>CONCATENATE(ROW(P1071)-2," - ",[1]Components!B1067)</f>
        <v xml:space="preserve">1069 - </v>
      </c>
    </row>
    <row r="1072" spans="16:16" x14ac:dyDescent="0.25">
      <c r="P1072" t="str">
        <f>CONCATENATE(ROW(P1072)-2," - ",[1]Components!B1068)</f>
        <v xml:space="preserve">1070 - </v>
      </c>
    </row>
    <row r="1073" spans="16:16" x14ac:dyDescent="0.25">
      <c r="P1073" t="str">
        <f>CONCATENATE(ROW(P1073)-2," - ",[1]Components!B1069)</f>
        <v xml:space="preserve">1071 - </v>
      </c>
    </row>
    <row r="1074" spans="16:16" x14ac:dyDescent="0.25">
      <c r="P1074" t="str">
        <f>CONCATENATE(ROW(P1074)-2," - ",[1]Components!B1070)</f>
        <v xml:space="preserve">1072 - </v>
      </c>
    </row>
    <row r="1075" spans="16:16" x14ac:dyDescent="0.25">
      <c r="P1075" t="str">
        <f>CONCATENATE(ROW(P1075)-2," - ",[1]Components!B1071)</f>
        <v xml:space="preserve">1073 - </v>
      </c>
    </row>
    <row r="1076" spans="16:16" x14ac:dyDescent="0.25">
      <c r="P1076" t="str">
        <f>CONCATENATE(ROW(P1076)-2," - ",[1]Components!B1072)</f>
        <v xml:space="preserve">1074 - </v>
      </c>
    </row>
    <row r="1077" spans="16:16" x14ac:dyDescent="0.25">
      <c r="P1077" t="str">
        <f>CONCATENATE(ROW(P1077)-2," - ",[1]Components!B1073)</f>
        <v xml:space="preserve">1075 - </v>
      </c>
    </row>
    <row r="1078" spans="16:16" x14ac:dyDescent="0.25">
      <c r="P1078" t="str">
        <f>CONCATENATE(ROW(P1078)-2," - ",[1]Components!B1074)</f>
        <v xml:space="preserve">1076 - </v>
      </c>
    </row>
    <row r="1079" spans="16:16" x14ac:dyDescent="0.25">
      <c r="P1079" t="str">
        <f>CONCATENATE(ROW(P1079)-2," - ",[1]Components!B1075)</f>
        <v xml:space="preserve">1077 - </v>
      </c>
    </row>
    <row r="1080" spans="16:16" x14ac:dyDescent="0.25">
      <c r="P1080" t="str">
        <f>CONCATENATE(ROW(P1080)-2," - ",[1]Components!B1076)</f>
        <v xml:space="preserve">1078 - </v>
      </c>
    </row>
    <row r="1081" spans="16:16" x14ac:dyDescent="0.25">
      <c r="P1081" t="str">
        <f>CONCATENATE(ROW(P1081)-2," - ",[1]Components!B1077)</f>
        <v xml:space="preserve">1079 - </v>
      </c>
    </row>
    <row r="1082" spans="16:16" x14ac:dyDescent="0.25">
      <c r="P1082" t="str">
        <f>CONCATENATE(ROW(P1082)-2," - ",[1]Components!B1078)</f>
        <v xml:space="preserve">1080 - </v>
      </c>
    </row>
    <row r="1083" spans="16:16" x14ac:dyDescent="0.25">
      <c r="P1083" t="str">
        <f>CONCATENATE(ROW(P1083)-2," - ",[1]Components!B1079)</f>
        <v xml:space="preserve">1081 - </v>
      </c>
    </row>
    <row r="1084" spans="16:16" x14ac:dyDescent="0.25">
      <c r="P1084" t="str">
        <f>CONCATENATE(ROW(P1084)-2," - ",[1]Components!B1080)</f>
        <v xml:space="preserve">1082 - </v>
      </c>
    </row>
    <row r="1085" spans="16:16" x14ac:dyDescent="0.25">
      <c r="P1085" t="str">
        <f>CONCATENATE(ROW(P1085)-2," - ",[1]Components!B1081)</f>
        <v xml:space="preserve">1083 - </v>
      </c>
    </row>
    <row r="1086" spans="16:16" x14ac:dyDescent="0.25">
      <c r="P1086" t="str">
        <f>CONCATENATE(ROW(P1086)-2," - ",[1]Components!B1082)</f>
        <v xml:space="preserve">1084 - </v>
      </c>
    </row>
    <row r="1087" spans="16:16" x14ac:dyDescent="0.25">
      <c r="P1087" t="str">
        <f>CONCATENATE(ROW(P1087)-2," - ",[1]Components!B1083)</f>
        <v xml:space="preserve">1085 - </v>
      </c>
    </row>
    <row r="1088" spans="16:16" x14ac:dyDescent="0.25">
      <c r="P1088" t="str">
        <f>CONCATENATE(ROW(P1088)-2," - ",[1]Components!B1084)</f>
        <v xml:space="preserve">1086 - </v>
      </c>
    </row>
    <row r="1089" spans="16:16" x14ac:dyDescent="0.25">
      <c r="P1089" t="str">
        <f>CONCATENATE(ROW(P1089)-2," - ",[1]Components!B1085)</f>
        <v xml:space="preserve">1087 - </v>
      </c>
    </row>
    <row r="1090" spans="16:16" x14ac:dyDescent="0.25">
      <c r="P1090" t="str">
        <f>CONCATENATE(ROW(P1090)-2," - ",[1]Components!B1086)</f>
        <v xml:space="preserve">1088 - </v>
      </c>
    </row>
    <row r="1091" spans="16:16" x14ac:dyDescent="0.25">
      <c r="P1091" t="str">
        <f>CONCATENATE(ROW(P1091)-2," - ",[1]Components!B1087)</f>
        <v xml:space="preserve">1089 - </v>
      </c>
    </row>
    <row r="1092" spans="16:16" x14ac:dyDescent="0.25">
      <c r="P1092" t="str">
        <f>CONCATENATE(ROW(P1092)-2," - ",[1]Components!B1088)</f>
        <v xml:space="preserve">1090 - </v>
      </c>
    </row>
    <row r="1093" spans="16:16" x14ac:dyDescent="0.25">
      <c r="P1093" t="str">
        <f>CONCATENATE(ROW(P1093)-2," - ",[1]Components!B1089)</f>
        <v xml:space="preserve">1091 - </v>
      </c>
    </row>
    <row r="1094" spans="16:16" x14ac:dyDescent="0.25">
      <c r="P1094" t="str">
        <f>CONCATENATE(ROW(P1094)-2," - ",[1]Components!B1090)</f>
        <v xml:space="preserve">1092 - </v>
      </c>
    </row>
    <row r="1095" spans="16:16" x14ac:dyDescent="0.25">
      <c r="P1095" t="str">
        <f>CONCATENATE(ROW(P1095)-2," - ",[1]Components!B1091)</f>
        <v xml:space="preserve">1093 - </v>
      </c>
    </row>
    <row r="1096" spans="16:16" x14ac:dyDescent="0.25">
      <c r="P1096" t="str">
        <f>CONCATENATE(ROW(P1096)-2," - ",[1]Components!B1092)</f>
        <v xml:space="preserve">1094 - </v>
      </c>
    </row>
    <row r="1097" spans="16:16" x14ac:dyDescent="0.25">
      <c r="P1097" t="str">
        <f>CONCATENATE(ROW(P1097)-2," - ",[1]Components!B1093)</f>
        <v xml:space="preserve">1095 - </v>
      </c>
    </row>
    <row r="1098" spans="16:16" x14ac:dyDescent="0.25">
      <c r="P1098" t="str">
        <f>CONCATENATE(ROW(P1098)-2," - ",[1]Components!B1094)</f>
        <v xml:space="preserve">1096 - </v>
      </c>
    </row>
    <row r="1099" spans="16:16" x14ac:dyDescent="0.25">
      <c r="P1099" t="str">
        <f>CONCATENATE(ROW(P1099)-2," - ",[1]Components!B1095)</f>
        <v xml:space="preserve">1097 - </v>
      </c>
    </row>
    <row r="1100" spans="16:16" x14ac:dyDescent="0.25">
      <c r="P1100" t="str">
        <f>CONCATENATE(ROW(P1100)-2," - ",[1]Components!B1096)</f>
        <v xml:space="preserve">1098 - </v>
      </c>
    </row>
    <row r="1101" spans="16:16" x14ac:dyDescent="0.25">
      <c r="P1101" t="str">
        <f>CONCATENATE(ROW(P1101)-2," - ",[1]Components!B1097)</f>
        <v xml:space="preserve">1099 - </v>
      </c>
    </row>
    <row r="1102" spans="16:16" x14ac:dyDescent="0.25">
      <c r="P1102" t="str">
        <f>CONCATENATE(ROW(P1102)-2," - ",[1]Components!B1098)</f>
        <v xml:space="preserve">1100 - </v>
      </c>
    </row>
    <row r="1103" spans="16:16" x14ac:dyDescent="0.25">
      <c r="P1103" t="str">
        <f>CONCATENATE(ROW(P1103)-2," - ",[1]Components!B1099)</f>
        <v xml:space="preserve">1101 - </v>
      </c>
    </row>
    <row r="1104" spans="16:16" x14ac:dyDescent="0.25">
      <c r="P1104" t="str">
        <f>CONCATENATE(ROW(P1104)-2," - ",[1]Components!B1100)</f>
        <v xml:space="preserve">1102 - </v>
      </c>
    </row>
    <row r="1105" spans="16:16" x14ac:dyDescent="0.25">
      <c r="P1105" t="str">
        <f>CONCATENATE(ROW(P1105)-2," - ",[1]Components!B1101)</f>
        <v xml:space="preserve">1103 - </v>
      </c>
    </row>
    <row r="1106" spans="16:16" x14ac:dyDescent="0.25">
      <c r="P1106" t="str">
        <f>CONCATENATE(ROW(P1106)-2," - ",[1]Components!B1102)</f>
        <v xml:space="preserve">1104 - </v>
      </c>
    </row>
    <row r="1107" spans="16:16" x14ac:dyDescent="0.25">
      <c r="P1107" t="str">
        <f>CONCATENATE(ROW(P1107)-2," - ",[1]Components!B1103)</f>
        <v xml:space="preserve">1105 - </v>
      </c>
    </row>
    <row r="1108" spans="16:16" x14ac:dyDescent="0.25">
      <c r="P1108" t="str">
        <f>CONCATENATE(ROW(P1108)-2," - ",[1]Components!B1104)</f>
        <v xml:space="preserve">1106 - </v>
      </c>
    </row>
    <row r="1109" spans="16:16" x14ac:dyDescent="0.25">
      <c r="P1109" t="str">
        <f>CONCATENATE(ROW(P1109)-2," - ",[1]Components!B1105)</f>
        <v xml:space="preserve">1107 - </v>
      </c>
    </row>
    <row r="1110" spans="16:16" x14ac:dyDescent="0.25">
      <c r="P1110" t="str">
        <f>CONCATENATE(ROW(P1110)-2," - ",[1]Components!B1106)</f>
        <v xml:space="preserve">1108 - </v>
      </c>
    </row>
    <row r="1111" spans="16:16" x14ac:dyDescent="0.25">
      <c r="P1111" t="str">
        <f>CONCATENATE(ROW(P1111)-2," - ",[1]Components!B1107)</f>
        <v xml:space="preserve">1109 - </v>
      </c>
    </row>
    <row r="1112" spans="16:16" x14ac:dyDescent="0.25">
      <c r="P1112" t="str">
        <f>CONCATENATE(ROW(P1112)-2," - ",[1]Components!B1108)</f>
        <v xml:space="preserve">1110 - </v>
      </c>
    </row>
    <row r="1113" spans="16:16" x14ac:dyDescent="0.25">
      <c r="P1113" t="str">
        <f>CONCATENATE(ROW(P1113)-2," - ",[1]Components!B1109)</f>
        <v xml:space="preserve">1111 - </v>
      </c>
    </row>
    <row r="1114" spans="16:16" x14ac:dyDescent="0.25">
      <c r="P1114" t="str">
        <f>CONCATENATE(ROW(P1114)-2," - ",[1]Components!B1110)</f>
        <v xml:space="preserve">1112 - </v>
      </c>
    </row>
    <row r="1115" spans="16:16" x14ac:dyDescent="0.25">
      <c r="P1115" t="str">
        <f>CONCATENATE(ROW(P1115)-2," - ",[1]Components!B1111)</f>
        <v xml:space="preserve">1113 - </v>
      </c>
    </row>
    <row r="1116" spans="16:16" x14ac:dyDescent="0.25">
      <c r="P1116" t="str">
        <f>CONCATENATE(ROW(P1116)-2," - ",[1]Components!B1112)</f>
        <v xml:space="preserve">1114 - </v>
      </c>
    </row>
    <row r="1117" spans="16:16" x14ac:dyDescent="0.25">
      <c r="P1117" t="str">
        <f>CONCATENATE(ROW(P1117)-2," - ",[1]Components!B1113)</f>
        <v xml:space="preserve">1115 - </v>
      </c>
    </row>
    <row r="1118" spans="16:16" x14ac:dyDescent="0.25">
      <c r="P1118" t="str">
        <f>CONCATENATE(ROW(P1118)-2," - ",[1]Components!B1114)</f>
        <v xml:space="preserve">1116 - </v>
      </c>
    </row>
    <row r="1119" spans="16:16" x14ac:dyDescent="0.25">
      <c r="P1119" t="str">
        <f>CONCATENATE(ROW(P1119)-2," - ",[1]Components!B1115)</f>
        <v xml:space="preserve">1117 - </v>
      </c>
    </row>
    <row r="1120" spans="16:16" x14ac:dyDescent="0.25">
      <c r="P1120" t="str">
        <f>CONCATENATE(ROW(P1120)-2," - ",[1]Components!B1116)</f>
        <v xml:space="preserve">1118 - </v>
      </c>
    </row>
    <row r="1121" spans="16:16" x14ac:dyDescent="0.25">
      <c r="P1121" t="str">
        <f>CONCATENATE(ROW(P1121)-2," - ",[1]Components!B1117)</f>
        <v xml:space="preserve">1119 - </v>
      </c>
    </row>
    <row r="1122" spans="16:16" x14ac:dyDescent="0.25">
      <c r="P1122" t="str">
        <f>CONCATENATE(ROW(P1122)-2," - ",[1]Components!B1118)</f>
        <v xml:space="preserve">1120 - </v>
      </c>
    </row>
    <row r="1123" spans="16:16" x14ac:dyDescent="0.25">
      <c r="P1123" t="str">
        <f>CONCATENATE(ROW(P1123)-2," - ",[1]Components!B1119)</f>
        <v xml:space="preserve">1121 - </v>
      </c>
    </row>
    <row r="1124" spans="16:16" x14ac:dyDescent="0.25">
      <c r="P1124" t="str">
        <f>CONCATENATE(ROW(P1124)-2," - ",[1]Components!B1120)</f>
        <v xml:space="preserve">1122 - </v>
      </c>
    </row>
    <row r="1125" spans="16:16" x14ac:dyDescent="0.25">
      <c r="P1125" t="str">
        <f>CONCATENATE(ROW(P1125)-2," - ",[1]Components!B1121)</f>
        <v xml:space="preserve">1123 - </v>
      </c>
    </row>
    <row r="1126" spans="16:16" x14ac:dyDescent="0.25">
      <c r="P1126" t="str">
        <f>CONCATENATE(ROW(P1126)-2," - ",[1]Components!B1122)</f>
        <v xml:space="preserve">1124 - </v>
      </c>
    </row>
    <row r="1127" spans="16:16" x14ac:dyDescent="0.25">
      <c r="P1127" t="str">
        <f>CONCATENATE(ROW(P1127)-2," - ",[1]Components!B1123)</f>
        <v xml:space="preserve">1125 - </v>
      </c>
    </row>
    <row r="1128" spans="16:16" x14ac:dyDescent="0.25">
      <c r="P1128" t="str">
        <f>CONCATENATE(ROW(P1128)-2," - ",[1]Components!B1124)</f>
        <v xml:space="preserve">1126 - </v>
      </c>
    </row>
    <row r="1129" spans="16:16" x14ac:dyDescent="0.25">
      <c r="P1129" t="str">
        <f>CONCATENATE(ROW(P1129)-2," - ",[1]Components!B1125)</f>
        <v xml:space="preserve">1127 - </v>
      </c>
    </row>
    <row r="1130" spans="16:16" x14ac:dyDescent="0.25">
      <c r="P1130" t="str">
        <f>CONCATENATE(ROW(P1130)-2," - ",[1]Components!B1126)</f>
        <v xml:space="preserve">1128 - </v>
      </c>
    </row>
    <row r="1131" spans="16:16" x14ac:dyDescent="0.25">
      <c r="P1131" t="str">
        <f>CONCATENATE(ROW(P1131)-2," - ",[1]Components!B1127)</f>
        <v xml:space="preserve">1129 - </v>
      </c>
    </row>
    <row r="1132" spans="16:16" x14ac:dyDescent="0.25">
      <c r="P1132" t="str">
        <f>CONCATENATE(ROW(P1132)-2," - ",[1]Components!B1128)</f>
        <v xml:space="preserve">1130 - </v>
      </c>
    </row>
    <row r="1133" spans="16:16" x14ac:dyDescent="0.25">
      <c r="P1133" t="str">
        <f>CONCATENATE(ROW(P1133)-2," - ",[1]Components!B1129)</f>
        <v xml:space="preserve">1131 - </v>
      </c>
    </row>
    <row r="1134" spans="16:16" x14ac:dyDescent="0.25">
      <c r="P1134" t="str">
        <f>CONCATENATE(ROW(P1134)-2," - ",[1]Components!B1130)</f>
        <v xml:space="preserve">1132 - </v>
      </c>
    </row>
    <row r="1135" spans="16:16" x14ac:dyDescent="0.25">
      <c r="P1135" t="str">
        <f>CONCATENATE(ROW(P1135)-2," - ",[1]Components!B1131)</f>
        <v xml:space="preserve">1133 - </v>
      </c>
    </row>
    <row r="1136" spans="16:16" x14ac:dyDescent="0.25">
      <c r="P1136" t="str">
        <f>CONCATENATE(ROW(P1136)-2," - ",[1]Components!B1132)</f>
        <v xml:space="preserve">1134 - </v>
      </c>
    </row>
    <row r="1137" spans="16:16" x14ac:dyDescent="0.25">
      <c r="P1137" t="str">
        <f>CONCATENATE(ROW(P1137)-2," - ",[1]Components!B1133)</f>
        <v xml:space="preserve">1135 - </v>
      </c>
    </row>
    <row r="1138" spans="16:16" x14ac:dyDescent="0.25">
      <c r="P1138" t="str">
        <f>CONCATENATE(ROW(P1138)-2," - ",[1]Components!B1134)</f>
        <v xml:space="preserve">1136 - </v>
      </c>
    </row>
    <row r="1139" spans="16:16" x14ac:dyDescent="0.25">
      <c r="P1139" t="str">
        <f>CONCATENATE(ROW(P1139)-2," - ",[1]Components!B1135)</f>
        <v xml:space="preserve">1137 - </v>
      </c>
    </row>
    <row r="1140" spans="16:16" x14ac:dyDescent="0.25">
      <c r="P1140" t="str">
        <f>CONCATENATE(ROW(P1140)-2," - ",[1]Components!B1136)</f>
        <v xml:space="preserve">1138 - </v>
      </c>
    </row>
    <row r="1141" spans="16:16" x14ac:dyDescent="0.25">
      <c r="P1141" t="str">
        <f>CONCATENATE(ROW(P1141)-2," - ",[1]Components!B1137)</f>
        <v xml:space="preserve">1139 - </v>
      </c>
    </row>
    <row r="1142" spans="16:16" x14ac:dyDescent="0.25">
      <c r="P1142" t="str">
        <f>CONCATENATE(ROW(P1142)-2," - ",[1]Components!B1138)</f>
        <v xml:space="preserve">1140 - </v>
      </c>
    </row>
    <row r="1143" spans="16:16" x14ac:dyDescent="0.25">
      <c r="P1143" t="str">
        <f>CONCATENATE(ROW(P1143)-2," - ",[1]Components!B1139)</f>
        <v xml:space="preserve">1141 - </v>
      </c>
    </row>
    <row r="1144" spans="16:16" x14ac:dyDescent="0.25">
      <c r="P1144" t="str">
        <f>CONCATENATE(ROW(P1144)-2," - ",[1]Components!B1140)</f>
        <v xml:space="preserve">1142 - </v>
      </c>
    </row>
    <row r="1145" spans="16:16" x14ac:dyDescent="0.25">
      <c r="P1145" t="str">
        <f>CONCATENATE(ROW(P1145)-2," - ",[1]Components!B1141)</f>
        <v xml:space="preserve">1143 - </v>
      </c>
    </row>
    <row r="1146" spans="16:16" x14ac:dyDescent="0.25">
      <c r="P1146" t="str">
        <f>CONCATENATE(ROW(P1146)-2," - ",[1]Components!B1142)</f>
        <v xml:space="preserve">1144 - </v>
      </c>
    </row>
    <row r="1147" spans="16:16" x14ac:dyDescent="0.25">
      <c r="P1147" t="str">
        <f>CONCATENATE(ROW(P1147)-2," - ",[1]Components!B1143)</f>
        <v xml:space="preserve">1145 - </v>
      </c>
    </row>
    <row r="1148" spans="16:16" x14ac:dyDescent="0.25">
      <c r="P1148" t="str">
        <f>CONCATENATE(ROW(P1148)-2," - ",[1]Components!B1144)</f>
        <v xml:space="preserve">1146 - </v>
      </c>
    </row>
    <row r="1149" spans="16:16" x14ac:dyDescent="0.25">
      <c r="P1149" t="str">
        <f>CONCATENATE(ROW(P1149)-2," - ",[1]Components!B1145)</f>
        <v xml:space="preserve">1147 - </v>
      </c>
    </row>
    <row r="1150" spans="16:16" x14ac:dyDescent="0.25">
      <c r="P1150" t="str">
        <f>CONCATENATE(ROW(P1150)-2," - ",[1]Components!B1146)</f>
        <v xml:space="preserve">1148 - </v>
      </c>
    </row>
    <row r="1151" spans="16:16" x14ac:dyDescent="0.25">
      <c r="P1151" t="str">
        <f>CONCATENATE(ROW(P1151)-2," - ",[1]Components!B1147)</f>
        <v xml:space="preserve">1149 - </v>
      </c>
    </row>
    <row r="1152" spans="16:16" x14ac:dyDescent="0.25">
      <c r="P1152" t="str">
        <f>CONCATENATE(ROW(P1152)-2," - ",[1]Components!B1148)</f>
        <v xml:space="preserve">1150 - </v>
      </c>
    </row>
    <row r="1153" spans="16:16" x14ac:dyDescent="0.25">
      <c r="P1153" t="str">
        <f>CONCATENATE(ROW(P1153)-2," - ",[1]Components!B1149)</f>
        <v xml:space="preserve">1151 - </v>
      </c>
    </row>
    <row r="1154" spans="16:16" x14ac:dyDescent="0.25">
      <c r="P1154" t="str">
        <f>CONCATENATE(ROW(P1154)-2," - ",[1]Components!B1150)</f>
        <v xml:space="preserve">1152 - </v>
      </c>
    </row>
    <row r="1155" spans="16:16" x14ac:dyDescent="0.25">
      <c r="P1155" t="str">
        <f>CONCATENATE(ROW(P1155)-2," - ",[1]Components!B1151)</f>
        <v xml:space="preserve">1153 - </v>
      </c>
    </row>
    <row r="1156" spans="16:16" x14ac:dyDescent="0.25">
      <c r="P1156" t="str">
        <f>CONCATENATE(ROW(P1156)-2," - ",[1]Components!B1152)</f>
        <v xml:space="preserve">1154 - </v>
      </c>
    </row>
    <row r="1157" spans="16:16" x14ac:dyDescent="0.25">
      <c r="P1157" t="str">
        <f>CONCATENATE(ROW(P1157)-2," - ",[1]Components!B1153)</f>
        <v xml:space="preserve">1155 - </v>
      </c>
    </row>
    <row r="1158" spans="16:16" x14ac:dyDescent="0.25">
      <c r="P1158" t="str">
        <f>CONCATENATE(ROW(P1158)-2," - ",[1]Components!B1154)</f>
        <v xml:space="preserve">1156 - </v>
      </c>
    </row>
    <row r="1159" spans="16:16" x14ac:dyDescent="0.25">
      <c r="P1159" t="str">
        <f>CONCATENATE(ROW(P1159)-2," - ",[1]Components!B1155)</f>
        <v xml:space="preserve">1157 - </v>
      </c>
    </row>
    <row r="1160" spans="16:16" x14ac:dyDescent="0.25">
      <c r="P1160" t="str">
        <f>CONCATENATE(ROW(P1160)-2," - ",[1]Components!B1156)</f>
        <v xml:space="preserve">1158 - </v>
      </c>
    </row>
    <row r="1161" spans="16:16" x14ac:dyDescent="0.25">
      <c r="P1161" t="str">
        <f>CONCATENATE(ROW(P1161)-2," - ",[1]Components!B1157)</f>
        <v xml:space="preserve">1159 - </v>
      </c>
    </row>
    <row r="1162" spans="16:16" x14ac:dyDescent="0.25">
      <c r="P1162" t="str">
        <f>CONCATENATE(ROW(P1162)-2," - ",[1]Components!B1158)</f>
        <v xml:space="preserve">1160 - </v>
      </c>
    </row>
    <row r="1163" spans="16:16" x14ac:dyDescent="0.25">
      <c r="P1163" t="str">
        <f>CONCATENATE(ROW(P1163)-2," - ",[1]Components!B1159)</f>
        <v xml:space="preserve">1161 - </v>
      </c>
    </row>
    <row r="1164" spans="16:16" x14ac:dyDescent="0.25">
      <c r="P1164" t="str">
        <f>CONCATENATE(ROW(P1164)-2," - ",[1]Components!B1160)</f>
        <v xml:space="preserve">1162 - </v>
      </c>
    </row>
    <row r="1165" spans="16:16" x14ac:dyDescent="0.25">
      <c r="P1165" t="str">
        <f>CONCATENATE(ROW(P1165)-2," - ",[1]Components!B1161)</f>
        <v xml:space="preserve">1163 - </v>
      </c>
    </row>
    <row r="1166" spans="16:16" x14ac:dyDescent="0.25">
      <c r="P1166" t="str">
        <f>CONCATENATE(ROW(P1166)-2," - ",[1]Components!B1162)</f>
        <v xml:space="preserve">1164 - </v>
      </c>
    </row>
    <row r="1167" spans="16:16" x14ac:dyDescent="0.25">
      <c r="P1167" t="str">
        <f>CONCATENATE(ROW(P1167)-2," - ",[1]Components!B1163)</f>
        <v xml:space="preserve">1165 - </v>
      </c>
    </row>
    <row r="1168" spans="16:16" x14ac:dyDescent="0.25">
      <c r="P1168" t="str">
        <f>CONCATENATE(ROW(P1168)-2," - ",[1]Components!B1164)</f>
        <v xml:space="preserve">1166 - </v>
      </c>
    </row>
    <row r="1169" spans="16:16" x14ac:dyDescent="0.25">
      <c r="P1169" t="str">
        <f>CONCATENATE(ROW(P1169)-2," - ",[1]Components!B1165)</f>
        <v xml:space="preserve">1167 - </v>
      </c>
    </row>
    <row r="1170" spans="16:16" x14ac:dyDescent="0.25">
      <c r="P1170" t="str">
        <f>CONCATENATE(ROW(P1170)-2," - ",[1]Components!B1166)</f>
        <v xml:space="preserve">1168 - </v>
      </c>
    </row>
    <row r="1171" spans="16:16" x14ac:dyDescent="0.25">
      <c r="P1171" t="str">
        <f>CONCATENATE(ROW(P1171)-2," - ",[1]Components!B1167)</f>
        <v xml:space="preserve">1169 - </v>
      </c>
    </row>
    <row r="1172" spans="16:16" x14ac:dyDescent="0.25">
      <c r="P1172" t="str">
        <f>CONCATENATE(ROW(P1172)-2," - ",[1]Components!B1168)</f>
        <v xml:space="preserve">1170 - </v>
      </c>
    </row>
    <row r="1173" spans="16:16" x14ac:dyDescent="0.25">
      <c r="P1173" t="str">
        <f>CONCATENATE(ROW(P1173)-2," - ",[1]Components!B1169)</f>
        <v xml:space="preserve">1171 - </v>
      </c>
    </row>
    <row r="1174" spans="16:16" x14ac:dyDescent="0.25">
      <c r="P1174" t="str">
        <f>CONCATENATE(ROW(P1174)-2," - ",[1]Components!B1170)</f>
        <v xml:space="preserve">1172 - </v>
      </c>
    </row>
    <row r="1175" spans="16:16" x14ac:dyDescent="0.25">
      <c r="P1175" t="str">
        <f>CONCATENATE(ROW(P1175)-2," - ",[1]Components!B1171)</f>
        <v xml:space="preserve">1173 - </v>
      </c>
    </row>
    <row r="1176" spans="16:16" x14ac:dyDescent="0.25">
      <c r="P1176" t="str">
        <f>CONCATENATE(ROW(P1176)-2," - ",[1]Components!B1172)</f>
        <v xml:space="preserve">1174 - </v>
      </c>
    </row>
    <row r="1177" spans="16:16" x14ac:dyDescent="0.25">
      <c r="P1177" t="str">
        <f>CONCATENATE(ROW(P1177)-2," - ",[1]Components!B1173)</f>
        <v xml:space="preserve">1175 - </v>
      </c>
    </row>
    <row r="1178" spans="16:16" x14ac:dyDescent="0.25">
      <c r="P1178" t="str">
        <f>CONCATENATE(ROW(P1178)-2," - ",[1]Components!B1174)</f>
        <v xml:space="preserve">1176 - </v>
      </c>
    </row>
    <row r="1179" spans="16:16" x14ac:dyDescent="0.25">
      <c r="P1179" t="str">
        <f>CONCATENATE(ROW(P1179)-2," - ",[1]Components!B1175)</f>
        <v xml:space="preserve">1177 - </v>
      </c>
    </row>
    <row r="1180" spans="16:16" x14ac:dyDescent="0.25">
      <c r="P1180" t="str">
        <f>CONCATENATE(ROW(P1180)-2," - ",[1]Components!B1176)</f>
        <v xml:space="preserve">1178 - </v>
      </c>
    </row>
    <row r="1181" spans="16:16" x14ac:dyDescent="0.25">
      <c r="P1181" t="str">
        <f>CONCATENATE(ROW(P1181)-2," - ",[1]Components!B1177)</f>
        <v xml:space="preserve">1179 - </v>
      </c>
    </row>
    <row r="1182" spans="16:16" x14ac:dyDescent="0.25">
      <c r="P1182" t="str">
        <f>CONCATENATE(ROW(P1182)-2," - ",[1]Components!B1178)</f>
        <v xml:space="preserve">1180 - </v>
      </c>
    </row>
    <row r="1183" spans="16:16" x14ac:dyDescent="0.25">
      <c r="P1183" t="str">
        <f>CONCATENATE(ROW(P1183)-2," - ",[1]Components!B1179)</f>
        <v xml:space="preserve">1181 - </v>
      </c>
    </row>
    <row r="1184" spans="16:16" x14ac:dyDescent="0.25">
      <c r="P1184" t="str">
        <f>CONCATENATE(ROW(P1184)-2," - ",[1]Components!B1180)</f>
        <v xml:space="preserve">1182 - </v>
      </c>
    </row>
    <row r="1185" spans="16:16" x14ac:dyDescent="0.25">
      <c r="P1185" t="str">
        <f>CONCATENATE(ROW(P1185)-2," - ",[1]Components!B1181)</f>
        <v xml:space="preserve">1183 - </v>
      </c>
    </row>
    <row r="1186" spans="16:16" x14ac:dyDescent="0.25">
      <c r="P1186" t="str">
        <f>CONCATENATE(ROW(P1186)-2," - ",[1]Components!B1182)</f>
        <v xml:space="preserve">1184 - </v>
      </c>
    </row>
    <row r="1187" spans="16:16" x14ac:dyDescent="0.25">
      <c r="P1187" t="str">
        <f>CONCATENATE(ROW(P1187)-2," - ",[1]Components!B1183)</f>
        <v xml:space="preserve">1185 - </v>
      </c>
    </row>
    <row r="1188" spans="16:16" x14ac:dyDescent="0.25">
      <c r="P1188" t="str">
        <f>CONCATENATE(ROW(P1188)-2," - ",[1]Components!B1184)</f>
        <v xml:space="preserve">1186 - </v>
      </c>
    </row>
    <row r="1189" spans="16:16" x14ac:dyDescent="0.25">
      <c r="P1189" t="str">
        <f>CONCATENATE(ROW(P1189)-2," - ",[1]Components!B1185)</f>
        <v xml:space="preserve">1187 - </v>
      </c>
    </row>
    <row r="1190" spans="16:16" x14ac:dyDescent="0.25">
      <c r="P1190" t="str">
        <f>CONCATENATE(ROW(P1190)-2," - ",[1]Components!B1186)</f>
        <v xml:space="preserve">1188 - </v>
      </c>
    </row>
    <row r="1191" spans="16:16" x14ac:dyDescent="0.25">
      <c r="P1191" t="str">
        <f>CONCATENATE(ROW(P1191)-2," - ",[1]Components!B1187)</f>
        <v xml:space="preserve">1189 - </v>
      </c>
    </row>
    <row r="1192" spans="16:16" x14ac:dyDescent="0.25">
      <c r="P1192" t="str">
        <f>CONCATENATE(ROW(P1192)-2," - ",[1]Components!B1188)</f>
        <v xml:space="preserve">1190 - </v>
      </c>
    </row>
    <row r="1193" spans="16:16" x14ac:dyDescent="0.25">
      <c r="P1193" t="str">
        <f>CONCATENATE(ROW(P1193)-2," - ",[1]Components!B1189)</f>
        <v xml:space="preserve">1191 - </v>
      </c>
    </row>
    <row r="1194" spans="16:16" x14ac:dyDescent="0.25">
      <c r="P1194" t="str">
        <f>CONCATENATE(ROW(P1194)-2," - ",[1]Components!B1190)</f>
        <v xml:space="preserve">1192 - </v>
      </c>
    </row>
    <row r="1195" spans="16:16" x14ac:dyDescent="0.25">
      <c r="P1195" t="str">
        <f>CONCATENATE(ROW(P1195)-2," - ",[1]Components!B1191)</f>
        <v xml:space="preserve">1193 - </v>
      </c>
    </row>
    <row r="1196" spans="16:16" x14ac:dyDescent="0.25">
      <c r="P1196" t="str">
        <f>CONCATENATE(ROW(P1196)-2," - ",[1]Components!B1192)</f>
        <v xml:space="preserve">1194 - </v>
      </c>
    </row>
    <row r="1197" spans="16:16" x14ac:dyDescent="0.25">
      <c r="P1197" t="str">
        <f>CONCATENATE(ROW(P1197)-2," - ",[1]Components!B1193)</f>
        <v xml:space="preserve">1195 - </v>
      </c>
    </row>
    <row r="1198" spans="16:16" x14ac:dyDescent="0.25">
      <c r="P1198" t="str">
        <f>CONCATENATE(ROW(P1198)-2," - ",[1]Components!B1194)</f>
        <v xml:space="preserve">1196 - </v>
      </c>
    </row>
    <row r="1199" spans="16:16" x14ac:dyDescent="0.25">
      <c r="P1199" t="str">
        <f>CONCATENATE(ROW(P1199)-2," - ",[1]Components!B1195)</f>
        <v xml:space="preserve">1197 - </v>
      </c>
    </row>
    <row r="1200" spans="16:16" x14ac:dyDescent="0.25">
      <c r="P1200" t="str">
        <f>CONCATENATE(ROW(P1200)-2," - ",[1]Components!B1196)</f>
        <v xml:space="preserve">1198 - </v>
      </c>
    </row>
    <row r="1201" spans="16:16" x14ac:dyDescent="0.25">
      <c r="P1201" t="str">
        <f>CONCATENATE(ROW(P1201)-2," - ",[1]Components!B1197)</f>
        <v xml:space="preserve">1199 - </v>
      </c>
    </row>
    <row r="1202" spans="16:16" x14ac:dyDescent="0.25">
      <c r="P1202" t="str">
        <f>CONCATENATE(ROW(P1202)-2," - ",[1]Components!B1198)</f>
        <v xml:space="preserve">1200 - </v>
      </c>
    </row>
    <row r="1203" spans="16:16" x14ac:dyDescent="0.25">
      <c r="P1203" t="str">
        <f>CONCATENATE(ROW(P1203)-2," - ",[1]Components!B1199)</f>
        <v xml:space="preserve">1201 - </v>
      </c>
    </row>
    <row r="1204" spans="16:16" x14ac:dyDescent="0.25">
      <c r="P1204" t="str">
        <f>CONCATENATE(ROW(P1204)-2," - ",[1]Components!B1200)</f>
        <v xml:space="preserve">1202 - </v>
      </c>
    </row>
    <row r="1205" spans="16:16" x14ac:dyDescent="0.25">
      <c r="P1205" t="str">
        <f>CONCATENATE(ROW(P1205)-2," - ",[1]Components!B1201)</f>
        <v xml:space="preserve">1203 - </v>
      </c>
    </row>
    <row r="1206" spans="16:16" x14ac:dyDescent="0.25">
      <c r="P1206" t="str">
        <f>CONCATENATE(ROW(P1206)-2," - ",[1]Components!B1202)</f>
        <v xml:space="preserve">1204 - </v>
      </c>
    </row>
    <row r="1207" spans="16:16" x14ac:dyDescent="0.25">
      <c r="P1207" t="str">
        <f>CONCATENATE(ROW(P1207)-2," - ",[1]Components!B1203)</f>
        <v xml:space="preserve">1205 - </v>
      </c>
    </row>
    <row r="1208" spans="16:16" x14ac:dyDescent="0.25">
      <c r="P1208" t="str">
        <f>CONCATENATE(ROW(P1208)-2," - ",[1]Components!B1204)</f>
        <v xml:space="preserve">1206 - </v>
      </c>
    </row>
    <row r="1209" spans="16:16" x14ac:dyDescent="0.25">
      <c r="P1209" t="str">
        <f>CONCATENATE(ROW(P1209)-2," - ",[1]Components!B1205)</f>
        <v xml:space="preserve">1207 - </v>
      </c>
    </row>
    <row r="1210" spans="16:16" x14ac:dyDescent="0.25">
      <c r="P1210" t="str">
        <f>CONCATENATE(ROW(P1210)-2," - ",[1]Components!B1206)</f>
        <v xml:space="preserve">1208 - </v>
      </c>
    </row>
    <row r="1211" spans="16:16" x14ac:dyDescent="0.25">
      <c r="P1211" t="str">
        <f>CONCATENATE(ROW(P1211)-2," - ",[1]Components!B1207)</f>
        <v xml:space="preserve">1209 - </v>
      </c>
    </row>
    <row r="1212" spans="16:16" x14ac:dyDescent="0.25">
      <c r="P1212" t="str">
        <f>CONCATENATE(ROW(P1212)-2," - ",[1]Components!B1208)</f>
        <v xml:space="preserve">1210 - </v>
      </c>
    </row>
    <row r="1213" spans="16:16" x14ac:dyDescent="0.25">
      <c r="P1213" t="str">
        <f>CONCATENATE(ROW(P1213)-2," - ",[1]Components!B1209)</f>
        <v xml:space="preserve">1211 - </v>
      </c>
    </row>
    <row r="1214" spans="16:16" x14ac:dyDescent="0.25">
      <c r="P1214" t="str">
        <f>CONCATENATE(ROW(P1214)-2," - ",[1]Components!B1210)</f>
        <v xml:space="preserve">1212 - </v>
      </c>
    </row>
    <row r="1215" spans="16:16" x14ac:dyDescent="0.25">
      <c r="P1215" t="str">
        <f>CONCATENATE(ROW(P1215)-2," - ",[1]Components!B1211)</f>
        <v xml:space="preserve">1213 - </v>
      </c>
    </row>
    <row r="1216" spans="16:16" x14ac:dyDescent="0.25">
      <c r="P1216" t="str">
        <f>CONCATENATE(ROW(P1216)-2," - ",[1]Components!B1212)</f>
        <v xml:space="preserve">1214 - </v>
      </c>
    </row>
    <row r="1217" spans="16:16" x14ac:dyDescent="0.25">
      <c r="P1217" t="str">
        <f>CONCATENATE(ROW(P1217)-2," - ",[1]Components!B1213)</f>
        <v xml:space="preserve">1215 - </v>
      </c>
    </row>
    <row r="1218" spans="16:16" x14ac:dyDescent="0.25">
      <c r="P1218" t="str">
        <f>CONCATENATE(ROW(P1218)-2," - ",[1]Components!B1214)</f>
        <v xml:space="preserve">1216 - </v>
      </c>
    </row>
    <row r="1219" spans="16:16" x14ac:dyDescent="0.25">
      <c r="P1219" t="str">
        <f>CONCATENATE(ROW(P1219)-2," - ",[1]Components!B1215)</f>
        <v xml:space="preserve">1217 - </v>
      </c>
    </row>
    <row r="1220" spans="16:16" x14ac:dyDescent="0.25">
      <c r="P1220" t="str">
        <f>CONCATENATE(ROW(P1220)-2," - ",[1]Components!B1216)</f>
        <v xml:space="preserve">1218 - </v>
      </c>
    </row>
    <row r="1221" spans="16:16" x14ac:dyDescent="0.25">
      <c r="P1221" t="str">
        <f>CONCATENATE(ROW(P1221)-2," - ",[1]Components!B1217)</f>
        <v xml:space="preserve">1219 - </v>
      </c>
    </row>
    <row r="1222" spans="16:16" x14ac:dyDescent="0.25">
      <c r="P1222" t="str">
        <f>CONCATENATE(ROW(P1222)-2," - ",[1]Components!B1218)</f>
        <v xml:space="preserve">1220 - </v>
      </c>
    </row>
    <row r="1223" spans="16:16" x14ac:dyDescent="0.25">
      <c r="P1223" t="str">
        <f>CONCATENATE(ROW(P1223)-2," - ",[1]Components!B1219)</f>
        <v xml:space="preserve">1221 - </v>
      </c>
    </row>
    <row r="1224" spans="16:16" x14ac:dyDescent="0.25">
      <c r="P1224" t="str">
        <f>CONCATENATE(ROW(P1224)-2," - ",[1]Components!B1220)</f>
        <v xml:space="preserve">1222 - </v>
      </c>
    </row>
    <row r="1225" spans="16:16" x14ac:dyDescent="0.25">
      <c r="P1225" t="str">
        <f>CONCATENATE(ROW(P1225)-2," - ",[1]Components!B1221)</f>
        <v xml:space="preserve">1223 - </v>
      </c>
    </row>
    <row r="1226" spans="16:16" x14ac:dyDescent="0.25">
      <c r="P1226" t="str">
        <f>CONCATENATE(ROW(P1226)-2," - ",[1]Components!B1222)</f>
        <v xml:space="preserve">1224 - </v>
      </c>
    </row>
    <row r="1227" spans="16:16" x14ac:dyDescent="0.25">
      <c r="P1227" t="str">
        <f>CONCATENATE(ROW(P1227)-2," - ",[1]Components!B1223)</f>
        <v xml:space="preserve">1225 - </v>
      </c>
    </row>
    <row r="1228" spans="16:16" x14ac:dyDescent="0.25">
      <c r="P1228" t="str">
        <f>CONCATENATE(ROW(P1228)-2," - ",[1]Components!B1224)</f>
        <v xml:space="preserve">1226 - </v>
      </c>
    </row>
    <row r="1229" spans="16:16" x14ac:dyDescent="0.25">
      <c r="P1229" t="str">
        <f>CONCATENATE(ROW(P1229)-2," - ",[1]Components!B1225)</f>
        <v xml:space="preserve">1227 - </v>
      </c>
    </row>
    <row r="1230" spans="16:16" x14ac:dyDescent="0.25">
      <c r="P1230" t="str">
        <f>CONCATENATE(ROW(P1230)-2," - ",[1]Components!B1226)</f>
        <v xml:space="preserve">1228 - </v>
      </c>
    </row>
    <row r="1231" spans="16:16" x14ac:dyDescent="0.25">
      <c r="P1231" t="str">
        <f>CONCATENATE(ROW(P1231)-2," - ",[1]Components!B1227)</f>
        <v xml:space="preserve">1229 - </v>
      </c>
    </row>
    <row r="1232" spans="16:16" x14ac:dyDescent="0.25">
      <c r="P1232" t="str">
        <f>CONCATENATE(ROW(P1232)-2," - ",[1]Components!B1228)</f>
        <v xml:space="preserve">1230 - </v>
      </c>
    </row>
    <row r="1233" spans="16:16" x14ac:dyDescent="0.25">
      <c r="P1233" t="str">
        <f>CONCATENATE(ROW(P1233)-2," - ",[1]Components!B1229)</f>
        <v xml:space="preserve">1231 - </v>
      </c>
    </row>
    <row r="1234" spans="16:16" x14ac:dyDescent="0.25">
      <c r="P1234" t="str">
        <f>CONCATENATE(ROW(P1234)-2," - ",[1]Components!B1230)</f>
        <v xml:space="preserve">1232 - </v>
      </c>
    </row>
    <row r="1235" spans="16:16" x14ac:dyDescent="0.25">
      <c r="P1235" t="str">
        <f>CONCATENATE(ROW(P1235)-2," - ",[1]Components!B1231)</f>
        <v xml:space="preserve">1233 - </v>
      </c>
    </row>
    <row r="1236" spans="16:16" x14ac:dyDescent="0.25">
      <c r="P1236" t="str">
        <f>CONCATENATE(ROW(P1236)-2," - ",[1]Components!B1232)</f>
        <v xml:space="preserve">1234 - </v>
      </c>
    </row>
    <row r="1237" spans="16:16" x14ac:dyDescent="0.25">
      <c r="P1237" t="str">
        <f>CONCATENATE(ROW(P1237)-2," - ",[1]Components!B1233)</f>
        <v xml:space="preserve">1235 - </v>
      </c>
    </row>
    <row r="1238" spans="16:16" x14ac:dyDescent="0.25">
      <c r="P1238" t="str">
        <f>CONCATENATE(ROW(P1238)-2," - ",[1]Components!B1234)</f>
        <v xml:space="preserve">1236 - </v>
      </c>
    </row>
    <row r="1239" spans="16:16" x14ac:dyDescent="0.25">
      <c r="P1239" t="str">
        <f>CONCATENATE(ROW(P1239)-2," - ",[1]Components!B1235)</f>
        <v xml:space="preserve">1237 - </v>
      </c>
    </row>
    <row r="1240" spans="16:16" x14ac:dyDescent="0.25">
      <c r="P1240" t="str">
        <f>CONCATENATE(ROW(P1240)-2," - ",[1]Components!B1236)</f>
        <v xml:space="preserve">1238 - </v>
      </c>
    </row>
    <row r="1241" spans="16:16" x14ac:dyDescent="0.25">
      <c r="P1241" t="str">
        <f>CONCATENATE(ROW(P1241)-2," - ",[1]Components!B1237)</f>
        <v xml:space="preserve">1239 - </v>
      </c>
    </row>
    <row r="1242" spans="16:16" x14ac:dyDescent="0.25">
      <c r="P1242" t="str">
        <f>CONCATENATE(ROW(P1242)-2," - ",[1]Components!B1238)</f>
        <v xml:space="preserve">1240 - </v>
      </c>
    </row>
    <row r="1243" spans="16:16" x14ac:dyDescent="0.25">
      <c r="P1243" t="str">
        <f>CONCATENATE(ROW(P1243)-2," - ",[1]Components!B1239)</f>
        <v xml:space="preserve">1241 - </v>
      </c>
    </row>
    <row r="1244" spans="16:16" x14ac:dyDescent="0.25">
      <c r="P1244" t="str">
        <f>CONCATENATE(ROW(P1244)-2," - ",[1]Components!B1240)</f>
        <v xml:space="preserve">1242 - </v>
      </c>
    </row>
    <row r="1245" spans="16:16" x14ac:dyDescent="0.25">
      <c r="P1245" t="str">
        <f>CONCATENATE(ROW(P1245)-2," - ",[1]Components!B1241)</f>
        <v xml:space="preserve">1243 - </v>
      </c>
    </row>
    <row r="1246" spans="16:16" x14ac:dyDescent="0.25">
      <c r="P1246" t="str">
        <f>CONCATENATE(ROW(P1246)-2," - ",[1]Components!B1242)</f>
        <v xml:space="preserve">1244 - </v>
      </c>
    </row>
    <row r="1247" spans="16:16" x14ac:dyDescent="0.25">
      <c r="P1247" t="str">
        <f>CONCATENATE(ROW(P1247)-2," - ",[1]Components!B1243)</f>
        <v xml:space="preserve">1245 - </v>
      </c>
    </row>
    <row r="1248" spans="16:16" x14ac:dyDescent="0.25">
      <c r="P1248" t="str">
        <f>CONCATENATE(ROW(P1248)-2," - ",[1]Components!B1244)</f>
        <v xml:space="preserve">1246 - </v>
      </c>
    </row>
    <row r="1249" spans="16:16" x14ac:dyDescent="0.25">
      <c r="P1249" t="str">
        <f>CONCATENATE(ROW(P1249)-2," - ",[1]Components!B1245)</f>
        <v xml:space="preserve">1247 - </v>
      </c>
    </row>
    <row r="1250" spans="16:16" x14ac:dyDescent="0.25">
      <c r="P1250" t="str">
        <f>CONCATENATE(ROW(P1250)-2," - ",[1]Components!B1246)</f>
        <v xml:space="preserve">1248 - </v>
      </c>
    </row>
    <row r="1251" spans="16:16" x14ac:dyDescent="0.25">
      <c r="P1251" t="str">
        <f>CONCATENATE(ROW(P1251)-2," - ",[1]Components!B1247)</f>
        <v xml:space="preserve">1249 - </v>
      </c>
    </row>
    <row r="1252" spans="16:16" x14ac:dyDescent="0.25">
      <c r="P1252" t="str">
        <f>CONCATENATE(ROW(P1252)-2," - ",[1]Components!B1248)</f>
        <v xml:space="preserve">1250 - </v>
      </c>
    </row>
    <row r="1253" spans="16:16" x14ac:dyDescent="0.25">
      <c r="P1253" t="str">
        <f>CONCATENATE(ROW(P1253)-2," - ",[1]Components!B1249)</f>
        <v xml:space="preserve">1251 - </v>
      </c>
    </row>
    <row r="1254" spans="16:16" x14ac:dyDescent="0.25">
      <c r="P1254" t="str">
        <f>CONCATENATE(ROW(P1254)-2," - ",[1]Components!B1250)</f>
        <v xml:space="preserve">1252 - </v>
      </c>
    </row>
    <row r="1255" spans="16:16" x14ac:dyDescent="0.25">
      <c r="P1255" t="str">
        <f>CONCATENATE(ROW(P1255)-2," - ",[1]Components!B1251)</f>
        <v xml:space="preserve">1253 - </v>
      </c>
    </row>
    <row r="1256" spans="16:16" x14ac:dyDescent="0.25">
      <c r="P1256" t="str">
        <f>CONCATENATE(ROW(P1256)-2," - ",[1]Components!B1252)</f>
        <v xml:space="preserve">1254 - </v>
      </c>
    </row>
    <row r="1257" spans="16:16" x14ac:dyDescent="0.25">
      <c r="P1257" t="str">
        <f>CONCATENATE(ROW(P1257)-2," - ",[1]Components!B1253)</f>
        <v xml:space="preserve">1255 - </v>
      </c>
    </row>
    <row r="1258" spans="16:16" x14ac:dyDescent="0.25">
      <c r="P1258" t="str">
        <f>CONCATENATE(ROW(P1258)-2," - ",[1]Components!B1254)</f>
        <v xml:space="preserve">1256 - </v>
      </c>
    </row>
    <row r="1259" spans="16:16" x14ac:dyDescent="0.25">
      <c r="P1259" t="str">
        <f>CONCATENATE(ROW(P1259)-2," - ",[1]Components!B1255)</f>
        <v xml:space="preserve">1257 - </v>
      </c>
    </row>
    <row r="1260" spans="16:16" x14ac:dyDescent="0.25">
      <c r="P1260" t="str">
        <f>CONCATENATE(ROW(P1260)-2," - ",[1]Components!B1256)</f>
        <v xml:space="preserve">1258 - </v>
      </c>
    </row>
    <row r="1261" spans="16:16" x14ac:dyDescent="0.25">
      <c r="P1261" t="str">
        <f>CONCATENATE(ROW(P1261)-2," - ",[1]Components!B1257)</f>
        <v xml:space="preserve">1259 - </v>
      </c>
    </row>
    <row r="1262" spans="16:16" x14ac:dyDescent="0.25">
      <c r="P1262" t="str">
        <f>CONCATENATE(ROW(P1262)-2," - ",[1]Components!B1258)</f>
        <v xml:space="preserve">1260 - </v>
      </c>
    </row>
    <row r="1263" spans="16:16" x14ac:dyDescent="0.25">
      <c r="P1263" t="str">
        <f>CONCATENATE(ROW(P1263)-2," - ",[1]Components!B1259)</f>
        <v xml:space="preserve">1261 - </v>
      </c>
    </row>
    <row r="1264" spans="16:16" x14ac:dyDescent="0.25">
      <c r="P1264" t="str">
        <f>CONCATENATE(ROW(P1264)-2," - ",[1]Components!B1260)</f>
        <v xml:space="preserve">1262 - </v>
      </c>
    </row>
    <row r="1265" spans="16:16" x14ac:dyDescent="0.25">
      <c r="P1265" t="str">
        <f>CONCATENATE(ROW(P1265)-2," - ",[1]Components!B1261)</f>
        <v xml:space="preserve">1263 - </v>
      </c>
    </row>
    <row r="1266" spans="16:16" x14ac:dyDescent="0.25">
      <c r="P1266" t="str">
        <f>CONCATENATE(ROW(P1266)-2," - ",[1]Components!B1262)</f>
        <v xml:space="preserve">1264 - </v>
      </c>
    </row>
    <row r="1267" spans="16:16" x14ac:dyDescent="0.25">
      <c r="P1267" t="str">
        <f>CONCATENATE(ROW(P1267)-2," - ",[1]Components!B1263)</f>
        <v xml:space="preserve">1265 - </v>
      </c>
    </row>
    <row r="1268" spans="16:16" x14ac:dyDescent="0.25">
      <c r="P1268" t="str">
        <f>CONCATENATE(ROW(P1268)-2," - ",[1]Components!B1264)</f>
        <v xml:space="preserve">1266 - </v>
      </c>
    </row>
    <row r="1269" spans="16:16" x14ac:dyDescent="0.25">
      <c r="P1269" t="str">
        <f>CONCATENATE(ROW(P1269)-2," - ",[1]Components!B1265)</f>
        <v xml:space="preserve">1267 - </v>
      </c>
    </row>
    <row r="1270" spans="16:16" x14ac:dyDescent="0.25">
      <c r="P1270" t="str">
        <f>CONCATENATE(ROW(P1270)-2," - ",[1]Components!B1266)</f>
        <v xml:space="preserve">1268 - </v>
      </c>
    </row>
    <row r="1271" spans="16:16" x14ac:dyDescent="0.25">
      <c r="P1271" t="str">
        <f>CONCATENATE(ROW(P1271)-2," - ",[1]Components!B1267)</f>
        <v xml:space="preserve">1269 - </v>
      </c>
    </row>
    <row r="1272" spans="16:16" x14ac:dyDescent="0.25">
      <c r="P1272" t="str">
        <f>CONCATENATE(ROW(P1272)-2," - ",[1]Components!B1268)</f>
        <v xml:space="preserve">1270 - </v>
      </c>
    </row>
    <row r="1273" spans="16:16" x14ac:dyDescent="0.25">
      <c r="P1273" t="str">
        <f>CONCATENATE(ROW(P1273)-2," - ",[1]Components!B1269)</f>
        <v xml:space="preserve">1271 - </v>
      </c>
    </row>
    <row r="1274" spans="16:16" x14ac:dyDescent="0.25">
      <c r="P1274" t="str">
        <f>CONCATENATE(ROW(P1274)-2," - ",[1]Components!B1270)</f>
        <v xml:space="preserve">1272 - </v>
      </c>
    </row>
    <row r="1275" spans="16:16" x14ac:dyDescent="0.25">
      <c r="P1275" t="str">
        <f>CONCATENATE(ROW(P1275)-2," - ",[1]Components!B1271)</f>
        <v xml:space="preserve">1273 - </v>
      </c>
    </row>
    <row r="1276" spans="16:16" x14ac:dyDescent="0.25">
      <c r="P1276" t="str">
        <f>CONCATENATE(ROW(P1276)-2," - ",[1]Components!B1272)</f>
        <v xml:space="preserve">1274 - </v>
      </c>
    </row>
    <row r="1277" spans="16:16" x14ac:dyDescent="0.25">
      <c r="P1277" t="str">
        <f>CONCATENATE(ROW(P1277)-2," - ",[1]Components!B1273)</f>
        <v xml:space="preserve">1275 - </v>
      </c>
    </row>
    <row r="1278" spans="16:16" x14ac:dyDescent="0.25">
      <c r="P1278" t="str">
        <f>CONCATENATE(ROW(P1278)-2," - ",[1]Components!B1274)</f>
        <v xml:space="preserve">1276 - </v>
      </c>
    </row>
    <row r="1279" spans="16:16" x14ac:dyDescent="0.25">
      <c r="P1279" t="str">
        <f>CONCATENATE(ROW(P1279)-2," - ",[1]Components!B1275)</f>
        <v xml:space="preserve">1277 - </v>
      </c>
    </row>
    <row r="1280" spans="16:16" x14ac:dyDescent="0.25">
      <c r="P1280" t="str">
        <f>CONCATENATE(ROW(P1280)-2," - ",[1]Components!B1276)</f>
        <v xml:space="preserve">1278 - </v>
      </c>
    </row>
    <row r="1281" spans="16:16" x14ac:dyDescent="0.25">
      <c r="P1281" t="str">
        <f>CONCATENATE(ROW(P1281)-2," - ",[1]Components!B1277)</f>
        <v xml:space="preserve">1279 - </v>
      </c>
    </row>
    <row r="1282" spans="16:16" x14ac:dyDescent="0.25">
      <c r="P1282" t="str">
        <f>CONCATENATE(ROW(P1282)-2," - ",[1]Components!B1278)</f>
        <v xml:space="preserve">1280 - </v>
      </c>
    </row>
    <row r="1283" spans="16:16" x14ac:dyDescent="0.25">
      <c r="P1283" t="str">
        <f>CONCATENATE(ROW(P1283)-2," - ",[1]Components!B1279)</f>
        <v xml:space="preserve">1281 - </v>
      </c>
    </row>
    <row r="1284" spans="16:16" x14ac:dyDescent="0.25">
      <c r="P1284" t="str">
        <f>CONCATENATE(ROW(P1284)-2," - ",[1]Components!B1280)</f>
        <v xml:space="preserve">1282 - </v>
      </c>
    </row>
    <row r="1285" spans="16:16" x14ac:dyDescent="0.25">
      <c r="P1285" t="str">
        <f>CONCATENATE(ROW(P1285)-2," - ",[1]Components!B1281)</f>
        <v xml:space="preserve">1283 - </v>
      </c>
    </row>
    <row r="1286" spans="16:16" x14ac:dyDescent="0.25">
      <c r="P1286" t="str">
        <f>CONCATENATE(ROW(P1286)-2," - ",[1]Components!B1282)</f>
        <v xml:space="preserve">1284 - </v>
      </c>
    </row>
    <row r="1287" spans="16:16" x14ac:dyDescent="0.25">
      <c r="P1287" t="str">
        <f>CONCATENATE(ROW(P1287)-2," - ",[1]Components!B1283)</f>
        <v xml:space="preserve">1285 - </v>
      </c>
    </row>
    <row r="1288" spans="16:16" x14ac:dyDescent="0.25">
      <c r="P1288" t="str">
        <f>CONCATENATE(ROW(P1288)-2," - ",[1]Components!B1284)</f>
        <v xml:space="preserve">1286 - </v>
      </c>
    </row>
    <row r="1289" spans="16:16" x14ac:dyDescent="0.25">
      <c r="P1289" t="str">
        <f>CONCATENATE(ROW(P1289)-2," - ",[1]Components!B1285)</f>
        <v xml:space="preserve">1287 - </v>
      </c>
    </row>
    <row r="1290" spans="16:16" x14ac:dyDescent="0.25">
      <c r="P1290" t="str">
        <f>CONCATENATE(ROW(P1290)-2," - ",[1]Components!B1286)</f>
        <v xml:space="preserve">1288 - </v>
      </c>
    </row>
    <row r="1291" spans="16:16" x14ac:dyDescent="0.25">
      <c r="P1291" t="str">
        <f>CONCATENATE(ROW(P1291)-2," - ",[1]Components!B1287)</f>
        <v xml:space="preserve">1289 - </v>
      </c>
    </row>
    <row r="1292" spans="16:16" x14ac:dyDescent="0.25">
      <c r="P1292" t="str">
        <f>CONCATENATE(ROW(P1292)-2," - ",[1]Components!B1288)</f>
        <v xml:space="preserve">1290 - </v>
      </c>
    </row>
    <row r="1293" spans="16:16" x14ac:dyDescent="0.25">
      <c r="P1293" t="str">
        <f>CONCATENATE(ROW(P1293)-2," - ",[1]Components!B1289)</f>
        <v xml:space="preserve">1291 - </v>
      </c>
    </row>
    <row r="1294" spans="16:16" x14ac:dyDescent="0.25">
      <c r="P1294" t="str">
        <f>CONCATENATE(ROW(P1294)-2," - ",[1]Components!B1290)</f>
        <v xml:space="preserve">1292 - </v>
      </c>
    </row>
    <row r="1295" spans="16:16" x14ac:dyDescent="0.25">
      <c r="P1295" t="str">
        <f>CONCATENATE(ROW(P1295)-2," - ",[1]Components!B1291)</f>
        <v xml:space="preserve">1293 - </v>
      </c>
    </row>
    <row r="1296" spans="16:16" x14ac:dyDescent="0.25">
      <c r="P1296" t="str">
        <f>CONCATENATE(ROW(P1296)-2," - ",[1]Components!B1292)</f>
        <v xml:space="preserve">1294 - </v>
      </c>
    </row>
    <row r="1297" spans="16:16" x14ac:dyDescent="0.25">
      <c r="P1297" t="str">
        <f>CONCATENATE(ROW(P1297)-2," - ",[1]Components!B1293)</f>
        <v xml:space="preserve">1295 - </v>
      </c>
    </row>
    <row r="1298" spans="16:16" x14ac:dyDescent="0.25">
      <c r="P1298" t="str">
        <f>CONCATENATE(ROW(P1298)-2," - ",[1]Components!B1294)</f>
        <v xml:space="preserve">1296 - </v>
      </c>
    </row>
    <row r="1299" spans="16:16" x14ac:dyDescent="0.25">
      <c r="P1299" t="str">
        <f>CONCATENATE(ROW(P1299)-2," - ",[1]Components!B1295)</f>
        <v xml:space="preserve">1297 - </v>
      </c>
    </row>
    <row r="1300" spans="16:16" x14ac:dyDescent="0.25">
      <c r="P1300" t="str">
        <f>CONCATENATE(ROW(P1300)-2," - ",[1]Components!B1296)</f>
        <v xml:space="preserve">1298 - </v>
      </c>
    </row>
    <row r="1301" spans="16:16" x14ac:dyDescent="0.25">
      <c r="P1301" t="str">
        <f>CONCATENATE(ROW(P1301)-2," - ",[1]Components!B1297)</f>
        <v xml:space="preserve">1299 - </v>
      </c>
    </row>
    <row r="1302" spans="16:16" x14ac:dyDescent="0.25">
      <c r="P1302" t="str">
        <f>CONCATENATE(ROW(P1302)-2," - ",[1]Components!B1298)</f>
        <v xml:space="preserve">1300 - </v>
      </c>
    </row>
    <row r="1303" spans="16:16" x14ac:dyDescent="0.25">
      <c r="P1303" t="str">
        <f>CONCATENATE(ROW(P1303)-2," - ",[1]Components!B1299)</f>
        <v xml:space="preserve">1301 - </v>
      </c>
    </row>
    <row r="1304" spans="16:16" x14ac:dyDescent="0.25">
      <c r="P1304" t="str">
        <f>CONCATENATE(ROW(P1304)-2," - ",[1]Components!B1300)</f>
        <v xml:space="preserve">1302 - </v>
      </c>
    </row>
    <row r="1305" spans="16:16" x14ac:dyDescent="0.25">
      <c r="P1305" t="str">
        <f>CONCATENATE(ROW(P1305)-2," - ",[1]Components!B1301)</f>
        <v xml:space="preserve">1303 - </v>
      </c>
    </row>
    <row r="1306" spans="16:16" x14ac:dyDescent="0.25">
      <c r="P1306" t="str">
        <f>CONCATENATE(ROW(P1306)-2," - ",[1]Components!B1302)</f>
        <v xml:space="preserve">1304 - </v>
      </c>
    </row>
    <row r="1307" spans="16:16" x14ac:dyDescent="0.25">
      <c r="P1307" t="str">
        <f>CONCATENATE(ROW(P1307)-2," - ",[1]Components!B1303)</f>
        <v xml:space="preserve">1305 - </v>
      </c>
    </row>
    <row r="1308" spans="16:16" x14ac:dyDescent="0.25">
      <c r="P1308" t="str">
        <f>CONCATENATE(ROW(P1308)-2," - ",[1]Components!B1304)</f>
        <v xml:space="preserve">1306 - </v>
      </c>
    </row>
    <row r="1309" spans="16:16" x14ac:dyDescent="0.25">
      <c r="P1309" t="str">
        <f>CONCATENATE(ROW(P1309)-2," - ",[1]Components!B1305)</f>
        <v xml:space="preserve">1307 - </v>
      </c>
    </row>
    <row r="1310" spans="16:16" x14ac:dyDescent="0.25">
      <c r="P1310" t="str">
        <f>CONCATENATE(ROW(P1310)-2," - ",[1]Components!B1306)</f>
        <v xml:space="preserve">1308 - </v>
      </c>
    </row>
    <row r="1311" spans="16:16" x14ac:dyDescent="0.25">
      <c r="P1311" t="str">
        <f>CONCATENATE(ROW(P1311)-2," - ",[1]Components!B1307)</f>
        <v xml:space="preserve">1309 - </v>
      </c>
    </row>
    <row r="1312" spans="16:16" x14ac:dyDescent="0.25">
      <c r="P1312" t="str">
        <f>CONCATENATE(ROW(P1312)-2," - ",[1]Components!B1308)</f>
        <v xml:space="preserve">1310 - </v>
      </c>
    </row>
    <row r="1313" spans="16:16" x14ac:dyDescent="0.25">
      <c r="P1313" t="str">
        <f>CONCATENATE(ROW(P1313)-2," - ",[1]Components!B1309)</f>
        <v xml:space="preserve">1311 - </v>
      </c>
    </row>
    <row r="1314" spans="16:16" x14ac:dyDescent="0.25">
      <c r="P1314" t="str">
        <f>CONCATENATE(ROW(P1314)-2," - ",[1]Components!B1310)</f>
        <v xml:space="preserve">1312 - </v>
      </c>
    </row>
    <row r="1315" spans="16:16" x14ac:dyDescent="0.25">
      <c r="P1315" t="str">
        <f>CONCATENATE(ROW(P1315)-2," - ",[1]Components!B1311)</f>
        <v xml:space="preserve">1313 - </v>
      </c>
    </row>
    <row r="1316" spans="16:16" x14ac:dyDescent="0.25">
      <c r="P1316" t="str">
        <f>CONCATENATE(ROW(P1316)-2," - ",[1]Components!B1312)</f>
        <v xml:space="preserve">1314 - </v>
      </c>
    </row>
    <row r="1317" spans="16:16" x14ac:dyDescent="0.25">
      <c r="P1317" t="str">
        <f>CONCATENATE(ROW(P1317)-2," - ",[1]Components!B1313)</f>
        <v xml:space="preserve">1315 - </v>
      </c>
    </row>
    <row r="1318" spans="16:16" x14ac:dyDescent="0.25">
      <c r="P1318" t="str">
        <f>CONCATENATE(ROW(P1318)-2," - ",[1]Components!B1314)</f>
        <v xml:space="preserve">1316 - </v>
      </c>
    </row>
    <row r="1319" spans="16:16" x14ac:dyDescent="0.25">
      <c r="P1319" t="str">
        <f>CONCATENATE(ROW(P1319)-2," - ",[1]Components!B1315)</f>
        <v xml:space="preserve">1317 - </v>
      </c>
    </row>
    <row r="1320" spans="16:16" x14ac:dyDescent="0.25">
      <c r="P1320" t="str">
        <f>CONCATENATE(ROW(P1320)-2," - ",[1]Components!B1316)</f>
        <v xml:space="preserve">1318 - </v>
      </c>
    </row>
    <row r="1321" spans="16:16" x14ac:dyDescent="0.25">
      <c r="P1321" t="str">
        <f>CONCATENATE(ROW(P1321)-2," - ",[1]Components!B1317)</f>
        <v xml:space="preserve">1319 - </v>
      </c>
    </row>
    <row r="1322" spans="16:16" x14ac:dyDescent="0.25">
      <c r="P1322" t="str">
        <f>CONCATENATE(ROW(P1322)-2," - ",[1]Components!B1318)</f>
        <v xml:space="preserve">1320 - </v>
      </c>
    </row>
    <row r="1323" spans="16:16" x14ac:dyDescent="0.25">
      <c r="P1323" t="str">
        <f>CONCATENATE(ROW(P1323)-2," - ",[1]Components!B1319)</f>
        <v xml:space="preserve">1321 - </v>
      </c>
    </row>
    <row r="1324" spans="16:16" x14ac:dyDescent="0.25">
      <c r="P1324" t="str">
        <f>CONCATENATE(ROW(P1324)-2," - ",[1]Components!B1320)</f>
        <v xml:space="preserve">1322 - </v>
      </c>
    </row>
    <row r="1325" spans="16:16" x14ac:dyDescent="0.25">
      <c r="P1325" t="str">
        <f>CONCATENATE(ROW(P1325)-2," - ",[1]Components!B1321)</f>
        <v xml:space="preserve">1323 - </v>
      </c>
    </row>
    <row r="1326" spans="16:16" x14ac:dyDescent="0.25">
      <c r="P1326" t="str">
        <f>CONCATENATE(ROW(P1326)-2," - ",[1]Components!B1322)</f>
        <v xml:space="preserve">1324 - </v>
      </c>
    </row>
    <row r="1327" spans="16:16" x14ac:dyDescent="0.25">
      <c r="P1327" t="str">
        <f>CONCATENATE(ROW(P1327)-2," - ",[1]Components!B1323)</f>
        <v xml:space="preserve">1325 - </v>
      </c>
    </row>
    <row r="1328" spans="16:16" x14ac:dyDescent="0.25">
      <c r="P1328" t="str">
        <f>CONCATENATE(ROW(P1328)-2," - ",[1]Components!B1324)</f>
        <v xml:space="preserve">1326 - </v>
      </c>
    </row>
    <row r="1329" spans="16:17" x14ac:dyDescent="0.25">
      <c r="P1329" t="str">
        <f>CONCATENATE(ROW(P1329)-2," - ",[1]Components!B1325)</f>
        <v xml:space="preserve">1327 - </v>
      </c>
    </row>
    <row r="1330" spans="16:17" x14ac:dyDescent="0.25">
      <c r="P1330" t="str">
        <f>CONCATENATE(ROW(P1330)-2," - ",[1]Components!B1326)</f>
        <v xml:space="preserve">1328 - </v>
      </c>
    </row>
    <row r="1331" spans="16:17" x14ac:dyDescent="0.25">
      <c r="P1331" t="str">
        <f>CONCATENATE(ROW(P1331)-2," - ",[1]Components!B1327)</f>
        <v xml:space="preserve">1329 - </v>
      </c>
    </row>
    <row r="1332" spans="16:17" x14ac:dyDescent="0.25">
      <c r="P1332" t="str">
        <f>CONCATENATE(ROW(P1332)-2," - ",[1]Components!B1328)</f>
        <v xml:space="preserve">1330 - </v>
      </c>
    </row>
    <row r="1333" spans="16:17" x14ac:dyDescent="0.25">
      <c r="P1333" t="str">
        <f>CONCATENATE(ROW(P1333)-2," - ",[1]Components!B1329)</f>
        <v xml:space="preserve">1331 - </v>
      </c>
    </row>
    <row r="1334" spans="16:17" x14ac:dyDescent="0.25">
      <c r="P1334" t="str">
        <f>CONCATENATE(ROW(P1334)-2," - ",[1]Components!B1330)</f>
        <v xml:space="preserve">1332 - </v>
      </c>
      <c r="Q1334" s="116" t="str">
        <f>CONCATENATE([1]Measures!B1321&amp;" - "&amp;[1]Measures!D1321)</f>
        <v xml:space="preserve"> - </v>
      </c>
    </row>
    <row r="1335" spans="16:17" x14ac:dyDescent="0.25">
      <c r="P1335" t="str">
        <f>CONCATENATE(ROW(P1335)-2," - ",[1]Components!B1331)</f>
        <v xml:space="preserve">1333 - </v>
      </c>
      <c r="Q1335" s="116" t="str">
        <f>CONCATENATE([1]Measures!B1322&amp;" - "&amp;[1]Measures!D1322)</f>
        <v xml:space="preserve"> - </v>
      </c>
    </row>
    <row r="1336" spans="16:17" x14ac:dyDescent="0.25">
      <c r="P1336" t="str">
        <f>CONCATENATE(ROW(P1336)-2," - ",[1]Components!B1332)</f>
        <v xml:space="preserve">1334 - </v>
      </c>
      <c r="Q1336" s="116" t="str">
        <f>CONCATENATE([1]Measures!B1323&amp;" - "&amp;[1]Measures!D1323)</f>
        <v xml:space="preserve"> - </v>
      </c>
    </row>
    <row r="1337" spans="16:17" x14ac:dyDescent="0.25">
      <c r="P1337" t="str">
        <f>CONCATENATE(ROW(P1337)-2," - ",[1]Components!B1333)</f>
        <v xml:space="preserve">1335 - </v>
      </c>
      <c r="Q1337" s="116" t="str">
        <f>CONCATENATE([1]Measures!B1324&amp;" - "&amp;[1]Measures!D1324)</f>
        <v xml:space="preserve"> - </v>
      </c>
    </row>
    <row r="1338" spans="16:17" x14ac:dyDescent="0.25">
      <c r="P1338" t="str">
        <f>CONCATENATE(ROW(P1338)-2," - ",[1]Components!B1334)</f>
        <v xml:space="preserve">1336 - </v>
      </c>
      <c r="Q1338" s="116" t="str">
        <f>CONCATENATE([1]Measures!B1325&amp;" - "&amp;[1]Measures!D1325)</f>
        <v xml:space="preserve"> - </v>
      </c>
    </row>
    <row r="1339" spans="16:17" x14ac:dyDescent="0.25">
      <c r="P1339" t="str">
        <f>CONCATENATE(ROW(P1339)-2," - ",[1]Components!B1335)</f>
        <v xml:space="preserve">1337 - </v>
      </c>
      <c r="Q1339" s="116" t="str">
        <f>CONCATENATE([1]Measures!B1326&amp;" - "&amp;[1]Measures!D1326)</f>
        <v xml:space="preserve"> - </v>
      </c>
    </row>
    <row r="1340" spans="16:17" x14ac:dyDescent="0.25">
      <c r="P1340" t="str">
        <f>CONCATENATE(ROW(P1340)-2," - ",[1]Components!B1336)</f>
        <v xml:space="preserve">1338 - </v>
      </c>
      <c r="Q1340" s="116" t="str">
        <f>CONCATENATE([1]Measures!B1327&amp;" - "&amp;[1]Measures!D1327)</f>
        <v xml:space="preserve"> - </v>
      </c>
    </row>
    <row r="1341" spans="16:17" x14ac:dyDescent="0.25">
      <c r="P1341" t="str">
        <f>CONCATENATE(ROW(P1341)-2," - ",[1]Components!B1337)</f>
        <v xml:space="preserve">1339 - </v>
      </c>
      <c r="Q1341" s="116" t="str">
        <f>CONCATENATE([1]Measures!B1328&amp;" - "&amp;[1]Measures!D1328)</f>
        <v xml:space="preserve"> - </v>
      </c>
    </row>
    <row r="1342" spans="16:17" x14ac:dyDescent="0.25">
      <c r="P1342" t="str">
        <f>CONCATENATE(ROW(P1342)-2," - ",[1]Components!B1338)</f>
        <v xml:space="preserve">1340 - </v>
      </c>
      <c r="Q1342" s="116" t="str">
        <f>CONCATENATE([1]Measures!B1329&amp;" - "&amp;[1]Measures!D1329)</f>
        <v xml:space="preserve"> - </v>
      </c>
    </row>
    <row r="1343" spans="16:17" x14ac:dyDescent="0.25">
      <c r="P1343" t="str">
        <f>CONCATENATE(ROW(P1343)-2," - ",[1]Components!B1339)</f>
        <v xml:space="preserve">1341 - </v>
      </c>
      <c r="Q1343" s="116" t="str">
        <f>CONCATENATE([1]Measures!B1330&amp;" - "&amp;[1]Measures!D1330)</f>
        <v xml:space="preserve"> - </v>
      </c>
    </row>
    <row r="1344" spans="16:17" x14ac:dyDescent="0.25">
      <c r="P1344" t="str">
        <f>CONCATENATE(ROW(P1344)-2," - ",[1]Components!B1340)</f>
        <v xml:space="preserve">1342 - </v>
      </c>
      <c r="Q1344" s="116" t="str">
        <f>CONCATENATE([1]Measures!B1331&amp;" - "&amp;[1]Measures!D1331)</f>
        <v xml:space="preserve"> - </v>
      </c>
    </row>
    <row r="1345" spans="16:17" x14ac:dyDescent="0.25">
      <c r="P1345" t="str">
        <f>CONCATENATE(ROW(P1345)-2," - ",[1]Components!B1341)</f>
        <v xml:space="preserve">1343 - </v>
      </c>
      <c r="Q1345" s="116" t="str">
        <f>CONCATENATE([1]Measures!B1332&amp;" - "&amp;[1]Measures!D1332)</f>
        <v xml:space="preserve"> - </v>
      </c>
    </row>
    <row r="1346" spans="16:17" x14ac:dyDescent="0.25">
      <c r="P1346" t="str">
        <f>CONCATENATE(ROW(P1346)-2," - ",[1]Components!B1342)</f>
        <v xml:space="preserve">1344 - </v>
      </c>
      <c r="Q1346" s="116" t="str">
        <f>CONCATENATE([1]Measures!B1333&amp;" - "&amp;[1]Measures!D1333)</f>
        <v xml:space="preserve"> - </v>
      </c>
    </row>
    <row r="1347" spans="16:17" x14ac:dyDescent="0.25">
      <c r="P1347" t="str">
        <f>CONCATENATE(ROW(P1347)-2," - ",[1]Components!B1343)</f>
        <v xml:space="preserve">1345 - </v>
      </c>
      <c r="Q1347" s="116" t="str">
        <f>CONCATENATE([1]Measures!B1334&amp;" - "&amp;[1]Measures!D1334)</f>
        <v xml:space="preserve"> - </v>
      </c>
    </row>
    <row r="1348" spans="16:17" x14ac:dyDescent="0.25">
      <c r="P1348" t="str">
        <f>CONCATENATE(ROW(P1348)-2," - ",[1]Components!B1344)</f>
        <v xml:space="preserve">1346 - </v>
      </c>
      <c r="Q1348" s="116" t="str">
        <f>CONCATENATE([1]Measures!B1335&amp;" - "&amp;[1]Measures!D1335)</f>
        <v xml:space="preserve"> - </v>
      </c>
    </row>
    <row r="1349" spans="16:17" x14ac:dyDescent="0.25">
      <c r="P1349" t="str">
        <f>CONCATENATE(ROW(P1349)-2," - ",[1]Components!B1345)</f>
        <v xml:space="preserve">1347 - </v>
      </c>
      <c r="Q1349" s="116" t="str">
        <f>CONCATENATE([1]Measures!B1336&amp;" - "&amp;[1]Measures!D1336)</f>
        <v xml:space="preserve"> - </v>
      </c>
    </row>
    <row r="1350" spans="16:17" x14ac:dyDescent="0.25">
      <c r="P1350" t="str">
        <f>CONCATENATE(ROW(P1350)-2," - ",[1]Components!B1346)</f>
        <v xml:space="preserve">1348 - </v>
      </c>
      <c r="Q1350" s="116" t="str">
        <f>CONCATENATE([1]Measures!B1337&amp;" - "&amp;[1]Measures!D1337)</f>
        <v xml:space="preserve"> - </v>
      </c>
    </row>
    <row r="1351" spans="16:17" x14ac:dyDescent="0.25">
      <c r="P1351" t="str">
        <f>CONCATENATE(ROW(P1351)-2," - ",[1]Components!B1347)</f>
        <v xml:space="preserve">1349 - </v>
      </c>
      <c r="Q1351" s="116" t="str">
        <f>CONCATENATE([1]Measures!B1338&amp;" - "&amp;[1]Measures!D1338)</f>
        <v xml:space="preserve"> - </v>
      </c>
    </row>
    <row r="1352" spans="16:17" x14ac:dyDescent="0.25">
      <c r="P1352" t="str">
        <f>CONCATENATE(ROW(P1352)-2," - ",[1]Components!B1348)</f>
        <v xml:space="preserve">1350 - </v>
      </c>
      <c r="Q1352" s="116" t="str">
        <f>CONCATENATE([1]Measures!B1339&amp;" - "&amp;[1]Measures!D1339)</f>
        <v xml:space="preserve"> - </v>
      </c>
    </row>
    <row r="1353" spans="16:17" x14ac:dyDescent="0.25">
      <c r="P1353" t="str">
        <f>CONCATENATE(ROW(P1353)-2," - ",[1]Components!B1349)</f>
        <v xml:space="preserve">1351 - </v>
      </c>
      <c r="Q1353" s="116" t="str">
        <f>CONCATENATE([1]Measures!B1340&amp;" - "&amp;[1]Measures!D1340)</f>
        <v xml:space="preserve"> - </v>
      </c>
    </row>
    <row r="1354" spans="16:17" x14ac:dyDescent="0.25">
      <c r="P1354" t="str">
        <f>CONCATENATE(ROW(P1354)-2," - ",[1]Components!B1350)</f>
        <v xml:space="preserve">1352 - </v>
      </c>
      <c r="Q1354" s="116" t="str">
        <f>CONCATENATE([1]Measures!B1341&amp;" - "&amp;[1]Measures!D1341)</f>
        <v xml:space="preserve"> - </v>
      </c>
    </row>
    <row r="1355" spans="16:17" x14ac:dyDescent="0.25">
      <c r="P1355" t="str">
        <f>CONCATENATE(ROW(P1355)-2," - ",[1]Components!B1351)</f>
        <v xml:space="preserve">1353 - </v>
      </c>
      <c r="Q1355" s="116" t="str">
        <f>CONCATENATE([1]Measures!B1342&amp;" - "&amp;[1]Measures!D1342)</f>
        <v xml:space="preserve"> - </v>
      </c>
    </row>
    <row r="1356" spans="16:17" x14ac:dyDescent="0.25">
      <c r="P1356" t="str">
        <f>CONCATENATE(ROW(P1356)-2," - ",[1]Components!B1352)</f>
        <v xml:space="preserve">1354 - </v>
      </c>
      <c r="Q1356" s="116" t="str">
        <f>CONCATENATE([1]Measures!B1343&amp;" - "&amp;[1]Measures!D1343)</f>
        <v xml:space="preserve"> - </v>
      </c>
    </row>
    <row r="1357" spans="16:17" x14ac:dyDescent="0.25">
      <c r="P1357" t="str">
        <f>CONCATENATE(ROW(P1357)-2," - ",[1]Components!B1353)</f>
        <v xml:space="preserve">1355 - </v>
      </c>
      <c r="Q1357" s="116" t="str">
        <f>CONCATENATE([1]Measures!B1344&amp;" - "&amp;[1]Measures!D1344)</f>
        <v xml:space="preserve"> - </v>
      </c>
    </row>
    <row r="1358" spans="16:17" x14ac:dyDescent="0.25">
      <c r="P1358" t="str">
        <f>CONCATENATE(ROW(P1358)-2," - ",[1]Components!B1354)</f>
        <v xml:space="preserve">1356 - </v>
      </c>
      <c r="Q1358" s="116" t="str">
        <f>CONCATENATE([1]Measures!B1345&amp;" - "&amp;[1]Measures!D1345)</f>
        <v xml:space="preserve"> - </v>
      </c>
    </row>
    <row r="1359" spans="16:17" x14ac:dyDescent="0.25">
      <c r="P1359" t="str">
        <f>CONCATENATE(ROW(P1359)-2," - ",[1]Components!B1355)</f>
        <v xml:space="preserve">1357 - </v>
      </c>
      <c r="Q1359" s="116" t="str">
        <f>CONCATENATE([1]Measures!B1346&amp;" - "&amp;[1]Measures!D1346)</f>
        <v xml:space="preserve"> - </v>
      </c>
    </row>
    <row r="1360" spans="16:17" x14ac:dyDescent="0.25">
      <c r="P1360" t="str">
        <f>CONCATENATE(ROW(P1360)-2," - ",[1]Components!B1356)</f>
        <v xml:space="preserve">1358 - </v>
      </c>
      <c r="Q1360" s="116" t="str">
        <f>CONCATENATE([1]Measures!B1347&amp;" - "&amp;[1]Measures!D1347)</f>
        <v xml:space="preserve"> - </v>
      </c>
    </row>
    <row r="1361" spans="16:17" x14ac:dyDescent="0.25">
      <c r="P1361" t="str">
        <f>CONCATENATE(ROW(P1361)-2," - ",[1]Components!B1357)</f>
        <v xml:space="preserve">1359 - </v>
      </c>
      <c r="Q1361" s="116" t="str">
        <f>CONCATENATE([1]Measures!B1348&amp;" - "&amp;[1]Measures!D1348)</f>
        <v xml:space="preserve"> - </v>
      </c>
    </row>
    <row r="1362" spans="16:17" x14ac:dyDescent="0.25">
      <c r="P1362" t="str">
        <f>CONCATENATE(ROW(P1362)-2," - ",[1]Components!B1358)</f>
        <v xml:space="preserve">1360 - </v>
      </c>
      <c r="Q1362" s="116" t="str">
        <f>CONCATENATE([1]Measures!B1349&amp;" - "&amp;[1]Measures!D1349)</f>
        <v xml:space="preserve"> - </v>
      </c>
    </row>
    <row r="1363" spans="16:17" x14ac:dyDescent="0.25">
      <c r="P1363" t="str">
        <f>CONCATENATE(ROW(P1363)-2," - ",[1]Components!B1359)</f>
        <v xml:space="preserve">1361 - </v>
      </c>
      <c r="Q1363" s="116" t="str">
        <f>CONCATENATE([1]Measures!B1350&amp;" - "&amp;[1]Measures!D1350)</f>
        <v xml:space="preserve"> - </v>
      </c>
    </row>
    <row r="1364" spans="16:17" x14ac:dyDescent="0.25">
      <c r="P1364" t="str">
        <f>CONCATENATE(ROW(P1364)-2," - ",[1]Components!B1360)</f>
        <v xml:space="preserve">1362 - </v>
      </c>
      <c r="Q1364" s="116" t="str">
        <f>CONCATENATE([1]Measures!B1351&amp;" - "&amp;[1]Measures!D1351)</f>
        <v xml:space="preserve"> - </v>
      </c>
    </row>
    <row r="1365" spans="16:17" x14ac:dyDescent="0.25">
      <c r="P1365" t="str">
        <f>CONCATENATE(ROW(P1365)-2," - ",[1]Components!B1361)</f>
        <v xml:space="preserve">1363 - </v>
      </c>
      <c r="Q1365" s="116" t="str">
        <f>CONCATENATE([1]Measures!B1352&amp;" - "&amp;[1]Measures!D1352)</f>
        <v xml:space="preserve"> - </v>
      </c>
    </row>
    <row r="1366" spans="16:17" x14ac:dyDescent="0.25">
      <c r="P1366" t="str">
        <f>CONCATENATE(ROW(P1366)-2," - ",[1]Components!B1362)</f>
        <v xml:space="preserve">1364 - </v>
      </c>
      <c r="Q1366" s="116" t="str">
        <f>CONCATENATE([1]Measures!B1353&amp;" - "&amp;[1]Measures!D1353)</f>
        <v xml:space="preserve"> - </v>
      </c>
    </row>
    <row r="1367" spans="16:17" x14ac:dyDescent="0.25">
      <c r="P1367" t="str">
        <f>CONCATENATE(ROW(P1367)-2," - ",[1]Components!B1363)</f>
        <v xml:space="preserve">1365 - </v>
      </c>
      <c r="Q1367" s="116" t="str">
        <f>CONCATENATE([1]Measures!B1354&amp;" - "&amp;[1]Measures!D1354)</f>
        <v xml:space="preserve"> - </v>
      </c>
    </row>
    <row r="1368" spans="16:17" x14ac:dyDescent="0.25">
      <c r="P1368" t="str">
        <f>CONCATENATE(ROW(P1368)-2," - ",[1]Components!B1364)</f>
        <v xml:space="preserve">1366 - </v>
      </c>
      <c r="Q1368" s="116" t="str">
        <f>CONCATENATE([1]Measures!B1355&amp;" - "&amp;[1]Measures!D1355)</f>
        <v xml:space="preserve"> - </v>
      </c>
    </row>
    <row r="1369" spans="16:17" x14ac:dyDescent="0.25">
      <c r="P1369" t="str">
        <f>CONCATENATE(ROW(P1369)-2," - ",[1]Components!B1365)</f>
        <v xml:space="preserve">1367 - </v>
      </c>
      <c r="Q1369" s="116" t="str">
        <f>CONCATENATE([1]Measures!B1356&amp;" - "&amp;[1]Measures!D1356)</f>
        <v xml:space="preserve"> - </v>
      </c>
    </row>
    <row r="1370" spans="16:17" x14ac:dyDescent="0.25">
      <c r="P1370" t="str">
        <f>CONCATENATE(ROW(P1370)-2," - ",[1]Components!B1366)</f>
        <v xml:space="preserve">1368 - </v>
      </c>
      <c r="Q1370" s="116" t="str">
        <f>CONCATENATE([1]Measures!B1357&amp;" - "&amp;[1]Measures!D1357)</f>
        <v xml:space="preserve"> - </v>
      </c>
    </row>
    <row r="1371" spans="16:17" x14ac:dyDescent="0.25">
      <c r="P1371" t="str">
        <f>CONCATENATE(ROW(P1371)-2," - ",[1]Components!B1367)</f>
        <v xml:space="preserve">1369 - </v>
      </c>
      <c r="Q1371" s="116" t="str">
        <f>CONCATENATE([1]Measures!B1358&amp;" - "&amp;[1]Measures!D1358)</f>
        <v xml:space="preserve"> - </v>
      </c>
    </row>
    <row r="1372" spans="16:17" x14ac:dyDescent="0.25">
      <c r="P1372" t="str">
        <f>CONCATENATE(ROW(P1372)-2," - ",[1]Components!B1368)</f>
        <v xml:space="preserve">1370 - </v>
      </c>
      <c r="Q1372" s="116" t="str">
        <f>CONCATENATE([1]Measures!B1359&amp;" - "&amp;[1]Measures!D1359)</f>
        <v xml:space="preserve"> - </v>
      </c>
    </row>
    <row r="1373" spans="16:17" x14ac:dyDescent="0.25">
      <c r="P1373" t="str">
        <f>CONCATENATE(ROW(P1373)-2," - ",[1]Components!B1369)</f>
        <v xml:space="preserve">1371 - </v>
      </c>
      <c r="Q1373" s="116" t="str">
        <f>CONCATENATE([1]Measures!B1360&amp;" - "&amp;[1]Measures!D1360)</f>
        <v xml:space="preserve"> - </v>
      </c>
    </row>
    <row r="1374" spans="16:17" x14ac:dyDescent="0.25">
      <c r="P1374" t="str">
        <f>CONCATENATE(ROW(P1374)-2," - ",[1]Components!B1370)</f>
        <v xml:space="preserve">1372 - </v>
      </c>
      <c r="Q1374" s="116" t="str">
        <f>CONCATENATE([1]Measures!B1361&amp;" - "&amp;[1]Measures!D1361)</f>
        <v xml:space="preserve"> - </v>
      </c>
    </row>
    <row r="1375" spans="16:17" x14ac:dyDescent="0.25">
      <c r="P1375" t="str">
        <f>CONCATENATE(ROW(P1375)-2," - ",[1]Components!B1371)</f>
        <v xml:space="preserve">1373 - </v>
      </c>
      <c r="Q1375" s="116" t="str">
        <f>CONCATENATE([1]Measures!B1362&amp;" - "&amp;[1]Measures!D1362)</f>
        <v xml:space="preserve"> - </v>
      </c>
    </row>
    <row r="1376" spans="16:17" x14ac:dyDescent="0.25">
      <c r="P1376" t="str">
        <f>CONCATENATE(ROW(P1376)-2," - ",[1]Components!B1372)</f>
        <v xml:space="preserve">1374 - </v>
      </c>
      <c r="Q1376" s="116" t="str">
        <f>CONCATENATE([1]Measures!B1363&amp;" - "&amp;[1]Measures!D1363)</f>
        <v xml:space="preserve"> - </v>
      </c>
    </row>
    <row r="1377" spans="16:17" x14ac:dyDescent="0.25">
      <c r="P1377" t="str">
        <f>CONCATENATE(ROW(P1377)-2," - ",[1]Components!B1373)</f>
        <v xml:space="preserve">1375 - </v>
      </c>
      <c r="Q1377" s="116" t="str">
        <f>CONCATENATE([1]Measures!B1364&amp;" - "&amp;[1]Measures!D1364)</f>
        <v xml:space="preserve"> - </v>
      </c>
    </row>
    <row r="1378" spans="16:17" x14ac:dyDescent="0.25">
      <c r="P1378" t="str">
        <f>CONCATENATE(ROW(P1378)-2," - ",[1]Components!B1374)</f>
        <v xml:space="preserve">1376 - </v>
      </c>
      <c r="Q1378" s="116" t="str">
        <f>CONCATENATE([1]Measures!B1365&amp;" - "&amp;[1]Measures!D1365)</f>
        <v xml:space="preserve"> - </v>
      </c>
    </row>
    <row r="1379" spans="16:17" x14ac:dyDescent="0.25">
      <c r="P1379" t="str">
        <f>CONCATENATE(ROW(P1379)-2," - ",[1]Components!B1375)</f>
        <v xml:space="preserve">1377 - </v>
      </c>
      <c r="Q1379" s="116" t="str">
        <f>CONCATENATE([1]Measures!B1366&amp;" - "&amp;[1]Measures!D1366)</f>
        <v xml:space="preserve"> - </v>
      </c>
    </row>
    <row r="1380" spans="16:17" x14ac:dyDescent="0.25">
      <c r="P1380" t="str">
        <f>CONCATENATE(ROW(P1380)-2," - ",[1]Components!B1376)</f>
        <v xml:space="preserve">1378 - </v>
      </c>
      <c r="Q1380" s="116" t="str">
        <f>CONCATENATE([1]Measures!B1367&amp;" - "&amp;[1]Measures!D1367)</f>
        <v xml:space="preserve"> - </v>
      </c>
    </row>
    <row r="1381" spans="16:17" x14ac:dyDescent="0.25">
      <c r="P1381" t="str">
        <f>CONCATENATE(ROW(P1381)-2," - ",[1]Components!B1377)</f>
        <v xml:space="preserve">1379 - </v>
      </c>
      <c r="Q1381" s="116" t="str">
        <f>CONCATENATE([1]Measures!B1368&amp;" - "&amp;[1]Measures!D1368)</f>
        <v xml:space="preserve"> - </v>
      </c>
    </row>
    <row r="1382" spans="16:17" x14ac:dyDescent="0.25">
      <c r="P1382" t="str">
        <f>CONCATENATE(ROW(P1382)-2," - ",[1]Components!B1378)</f>
        <v xml:space="preserve">1380 - </v>
      </c>
      <c r="Q1382" s="116" t="str">
        <f>CONCATENATE([1]Measures!B1369&amp;" - "&amp;[1]Measures!D1369)</f>
        <v xml:space="preserve"> - </v>
      </c>
    </row>
    <row r="1383" spans="16:17" x14ac:dyDescent="0.25">
      <c r="P1383" t="str">
        <f>CONCATENATE(ROW(P1383)-2," - ",[1]Components!B1379)</f>
        <v xml:space="preserve">1381 - </v>
      </c>
      <c r="Q1383" s="116" t="str">
        <f>CONCATENATE([1]Measures!B1370&amp;" - "&amp;[1]Measures!D1370)</f>
        <v xml:space="preserve"> - </v>
      </c>
    </row>
    <row r="1384" spans="16:17" x14ac:dyDescent="0.25">
      <c r="P1384" t="str">
        <f>CONCATENATE(ROW(P1384)-2," - ",[1]Components!B1380)</f>
        <v xml:space="preserve">1382 - </v>
      </c>
      <c r="Q1384" s="116" t="str">
        <f>CONCATENATE([1]Measures!B1371&amp;" - "&amp;[1]Measures!D1371)</f>
        <v xml:space="preserve"> - </v>
      </c>
    </row>
    <row r="1385" spans="16:17" x14ac:dyDescent="0.25">
      <c r="P1385" t="str">
        <f>CONCATENATE(ROW(P1385)-2," - ",[1]Components!B1381)</f>
        <v xml:space="preserve">1383 - </v>
      </c>
      <c r="Q1385" s="116" t="str">
        <f>CONCATENATE([1]Measures!B1372&amp;" - "&amp;[1]Measures!D1372)</f>
        <v xml:space="preserve"> - </v>
      </c>
    </row>
    <row r="1386" spans="16:17" x14ac:dyDescent="0.25">
      <c r="P1386" t="str">
        <f>CONCATENATE(ROW(P1386)-2," - ",[1]Components!B1382)</f>
        <v xml:space="preserve">1384 - </v>
      </c>
      <c r="Q1386" s="116" t="str">
        <f>CONCATENATE([1]Measures!B1373&amp;" - "&amp;[1]Measures!D1373)</f>
        <v xml:space="preserve"> - </v>
      </c>
    </row>
    <row r="1387" spans="16:17" x14ac:dyDescent="0.25">
      <c r="P1387" t="str">
        <f>CONCATENATE(ROW(P1387)-2," - ",[1]Components!B1383)</f>
        <v xml:space="preserve">1385 - </v>
      </c>
      <c r="Q1387" s="116" t="str">
        <f>CONCATENATE([1]Measures!B1374&amp;" - "&amp;[1]Measures!D1374)</f>
        <v xml:space="preserve"> - </v>
      </c>
    </row>
    <row r="1388" spans="16:17" x14ac:dyDescent="0.25">
      <c r="P1388" t="str">
        <f>CONCATENATE(ROW(P1388)-2," - ",[1]Components!B1384)</f>
        <v xml:space="preserve">1386 - </v>
      </c>
      <c r="Q1388" s="116" t="str">
        <f>CONCATENATE([1]Measures!B1375&amp;" - "&amp;[1]Measures!D1375)</f>
        <v xml:space="preserve"> - </v>
      </c>
    </row>
    <row r="1389" spans="16:17" x14ac:dyDescent="0.25">
      <c r="P1389" t="str">
        <f>CONCATENATE(ROW(P1389)-2," - ",[1]Components!B1385)</f>
        <v xml:space="preserve">1387 - </v>
      </c>
      <c r="Q1389" s="116" t="str">
        <f>CONCATENATE([1]Measures!B1376&amp;" - "&amp;[1]Measures!D1376)</f>
        <v xml:space="preserve"> - </v>
      </c>
    </row>
    <row r="1390" spans="16:17" x14ac:dyDescent="0.25">
      <c r="P1390" t="str">
        <f>CONCATENATE(ROW(P1390)-2," - ",[1]Components!B1386)</f>
        <v xml:space="preserve">1388 - </v>
      </c>
      <c r="Q1390" s="116" t="str">
        <f>CONCATENATE([1]Measures!B1377&amp;" - "&amp;[1]Measures!D1377)</f>
        <v xml:space="preserve"> - </v>
      </c>
    </row>
    <row r="1391" spans="16:17" x14ac:dyDescent="0.25">
      <c r="P1391" t="str">
        <f>CONCATENATE(ROW(P1391)-2," - ",[1]Components!B1387)</f>
        <v xml:space="preserve">1389 - </v>
      </c>
      <c r="Q1391" s="116" t="str">
        <f>CONCATENATE([1]Measures!B1378&amp;" - "&amp;[1]Measures!D1378)</f>
        <v xml:space="preserve"> - </v>
      </c>
    </row>
    <row r="1392" spans="16:17" x14ac:dyDescent="0.25">
      <c r="P1392" t="str">
        <f>CONCATENATE(ROW(P1392)-2," - ",[1]Components!B1388)</f>
        <v xml:space="preserve">1390 - </v>
      </c>
      <c r="Q1392" s="116" t="str">
        <f>CONCATENATE([1]Measures!B1379&amp;" - "&amp;[1]Measures!D1379)</f>
        <v xml:space="preserve"> - </v>
      </c>
    </row>
    <row r="1393" spans="16:17" x14ac:dyDescent="0.25">
      <c r="P1393" t="str">
        <f>CONCATENATE(ROW(P1393)-2," - ",[1]Components!B1389)</f>
        <v xml:space="preserve">1391 - </v>
      </c>
      <c r="Q1393" s="116" t="str">
        <f>CONCATENATE([1]Measures!B1380&amp;" - "&amp;[1]Measures!D1380)</f>
        <v xml:space="preserve"> - </v>
      </c>
    </row>
    <row r="1394" spans="16:17" x14ac:dyDescent="0.25">
      <c r="P1394" t="str">
        <f>CONCATENATE(ROW(P1394)-2," - ",[1]Components!B1390)</f>
        <v xml:space="preserve">1392 - </v>
      </c>
      <c r="Q1394" s="116" t="str">
        <f>CONCATENATE([1]Measures!B1381&amp;" - "&amp;[1]Measures!D1381)</f>
        <v xml:space="preserve"> - </v>
      </c>
    </row>
    <row r="1395" spans="16:17" x14ac:dyDescent="0.25">
      <c r="P1395" t="str">
        <f>CONCATENATE(ROW(P1395)-2," - ",[1]Components!B1391)</f>
        <v xml:space="preserve">1393 - </v>
      </c>
      <c r="Q1395" s="116" t="str">
        <f>CONCATENATE([1]Measures!B1382&amp;" - "&amp;[1]Measures!D1382)</f>
        <v xml:space="preserve"> - </v>
      </c>
    </row>
    <row r="1396" spans="16:17" x14ac:dyDescent="0.25">
      <c r="P1396" t="str">
        <f>CONCATENATE(ROW(P1396)-2," - ",[1]Components!B1392)</f>
        <v xml:space="preserve">1394 - </v>
      </c>
      <c r="Q1396" s="116" t="str">
        <f>CONCATENATE([1]Measures!B1383&amp;" - "&amp;[1]Measures!D1383)</f>
        <v xml:space="preserve"> - </v>
      </c>
    </row>
    <row r="1397" spans="16:17" x14ac:dyDescent="0.25">
      <c r="P1397" t="str">
        <f>CONCATENATE(ROW(P1397)-2," - ",[1]Components!B1393)</f>
        <v xml:space="preserve">1395 - </v>
      </c>
      <c r="Q1397" s="116" t="str">
        <f>CONCATENATE([1]Measures!B1384&amp;" - "&amp;[1]Measures!D1384)</f>
        <v xml:space="preserve"> - </v>
      </c>
    </row>
    <row r="1398" spans="16:17" x14ac:dyDescent="0.25">
      <c r="P1398" t="str">
        <f>CONCATENATE(ROW(P1398)-2," - ",[1]Components!B1394)</f>
        <v xml:space="preserve">1396 - </v>
      </c>
      <c r="Q1398" s="116" t="str">
        <f>CONCATENATE([1]Measures!B1385&amp;" - "&amp;[1]Measures!D1385)</f>
        <v xml:space="preserve"> - </v>
      </c>
    </row>
    <row r="1399" spans="16:17" x14ac:dyDescent="0.25">
      <c r="P1399" t="str">
        <f>CONCATENATE(ROW(P1399)-2," - ",[1]Components!B1395)</f>
        <v xml:space="preserve">1397 - </v>
      </c>
      <c r="Q1399" s="116" t="str">
        <f>CONCATENATE([1]Measures!B1386&amp;" - "&amp;[1]Measures!D1386)</f>
        <v xml:space="preserve"> - </v>
      </c>
    </row>
    <row r="1400" spans="16:17" x14ac:dyDescent="0.25">
      <c r="P1400" t="str">
        <f>CONCATENATE(ROW(P1400)-2," - ",[1]Components!B1396)</f>
        <v xml:space="preserve">1398 - </v>
      </c>
      <c r="Q1400" s="116" t="str">
        <f>CONCATENATE([1]Measures!B1387&amp;" - "&amp;[1]Measures!D1387)</f>
        <v xml:space="preserve"> - </v>
      </c>
    </row>
    <row r="1401" spans="16:17" x14ac:dyDescent="0.25">
      <c r="P1401" t="str">
        <f>CONCATENATE(ROW(P1401)-2," - ",[1]Components!B1397)</f>
        <v xml:space="preserve">1399 - </v>
      </c>
      <c r="Q1401" s="116" t="str">
        <f>CONCATENATE([1]Measures!B1388&amp;" - "&amp;[1]Measures!D1388)</f>
        <v xml:space="preserve"> - </v>
      </c>
    </row>
    <row r="1402" spans="16:17" x14ac:dyDescent="0.25">
      <c r="P1402" t="str">
        <f>CONCATENATE(ROW(P1402)-2," - ",[1]Components!B1398)</f>
        <v xml:space="preserve">1400 - </v>
      </c>
      <c r="Q1402" s="116" t="str">
        <f>CONCATENATE([1]Measures!B1389&amp;" - "&amp;[1]Measures!D1389)</f>
        <v xml:space="preserve"> - </v>
      </c>
    </row>
    <row r="1403" spans="16:17" x14ac:dyDescent="0.25">
      <c r="P1403" t="str">
        <f>CONCATENATE(ROW(P1403)-2," - ",[1]Components!B1399)</f>
        <v xml:space="preserve">1401 - </v>
      </c>
      <c r="Q1403" s="116" t="str">
        <f>CONCATENATE([1]Measures!B1390&amp;" - "&amp;[1]Measures!D1390)</f>
        <v xml:space="preserve"> - </v>
      </c>
    </row>
    <row r="1404" spans="16:17" x14ac:dyDescent="0.25">
      <c r="P1404" t="str">
        <f>CONCATENATE(ROW(P1404)-2," - ",[1]Components!B1400)</f>
        <v xml:space="preserve">1402 - </v>
      </c>
      <c r="Q1404" s="116" t="str">
        <f>CONCATENATE([1]Measures!B1391&amp;" - "&amp;[1]Measures!D1391)</f>
        <v xml:space="preserve"> - </v>
      </c>
    </row>
    <row r="1405" spans="16:17" x14ac:dyDescent="0.25">
      <c r="P1405" t="str">
        <f>CONCATENATE(ROW(P1405)-2," - ",[1]Components!B1401)</f>
        <v xml:space="preserve">1403 - </v>
      </c>
      <c r="Q1405" s="116" t="str">
        <f>CONCATENATE([1]Measures!B1392&amp;" - "&amp;[1]Measures!D1392)</f>
        <v xml:space="preserve"> - </v>
      </c>
    </row>
    <row r="1406" spans="16:17" x14ac:dyDescent="0.25">
      <c r="P1406" t="str">
        <f>CONCATENATE(ROW(P1406)-2," - ",[1]Components!B1402)</f>
        <v xml:space="preserve">1404 - </v>
      </c>
      <c r="Q1406" s="116" t="str">
        <f>CONCATENATE([1]Measures!B1393&amp;" - "&amp;[1]Measures!D1393)</f>
        <v xml:space="preserve"> - </v>
      </c>
    </row>
    <row r="1407" spans="16:17" x14ac:dyDescent="0.25">
      <c r="P1407" t="str">
        <f>CONCATENATE(ROW(P1407)-2," - ",[1]Components!B1403)</f>
        <v xml:space="preserve">1405 - </v>
      </c>
      <c r="Q1407" s="116" t="str">
        <f>CONCATENATE([1]Measures!B1394&amp;" - "&amp;[1]Measures!D1394)</f>
        <v xml:space="preserve"> - </v>
      </c>
    </row>
    <row r="1408" spans="16:17" x14ac:dyDescent="0.25">
      <c r="P1408" t="str">
        <f>CONCATENATE(ROW(P1408)-2," - ",[1]Components!B1404)</f>
        <v xml:space="preserve">1406 - </v>
      </c>
      <c r="Q1408" s="116" t="str">
        <f>CONCATENATE([1]Measures!B1395&amp;" - "&amp;[1]Measures!D1395)</f>
        <v xml:space="preserve"> - </v>
      </c>
    </row>
    <row r="1409" spans="16:17" x14ac:dyDescent="0.25">
      <c r="P1409" t="str">
        <f>CONCATENATE(ROW(P1409)-2," - ",[1]Components!B1405)</f>
        <v xml:space="preserve">1407 - </v>
      </c>
      <c r="Q1409" s="116" t="str">
        <f>CONCATENATE([1]Measures!B1396&amp;" - "&amp;[1]Measures!D1396)</f>
        <v xml:space="preserve"> - </v>
      </c>
    </row>
    <row r="1410" spans="16:17" x14ac:dyDescent="0.25">
      <c r="P1410" t="str">
        <f>CONCATENATE(ROW(P1410)-2," - ",[1]Components!B1406)</f>
        <v xml:space="preserve">1408 - </v>
      </c>
      <c r="Q1410" s="116" t="str">
        <f>CONCATENATE([1]Measures!B1397&amp;" - "&amp;[1]Measures!D1397)</f>
        <v xml:space="preserve"> - </v>
      </c>
    </row>
    <row r="1411" spans="16:17" x14ac:dyDescent="0.25">
      <c r="P1411" t="str">
        <f>CONCATENATE(ROW(P1411)-2," - ",[1]Components!B1407)</f>
        <v xml:space="preserve">1409 - </v>
      </c>
      <c r="Q1411" s="116" t="str">
        <f>CONCATENATE([1]Measures!B1398&amp;" - "&amp;[1]Measures!D1398)</f>
        <v xml:space="preserve"> - </v>
      </c>
    </row>
    <row r="1412" spans="16:17" x14ac:dyDescent="0.25">
      <c r="P1412" t="str">
        <f>CONCATENATE(ROW(P1412)-2," - ",[1]Components!B1408)</f>
        <v xml:space="preserve">1410 - </v>
      </c>
      <c r="Q1412" s="116" t="str">
        <f>CONCATENATE([1]Measures!B1399&amp;" - "&amp;[1]Measures!D1399)</f>
        <v xml:space="preserve"> - </v>
      </c>
    </row>
    <row r="1413" spans="16:17" x14ac:dyDescent="0.25">
      <c r="P1413" t="str">
        <f>CONCATENATE(ROW(P1413)-2," - ",[1]Components!B1409)</f>
        <v xml:space="preserve">1411 - </v>
      </c>
      <c r="Q1413" s="116" t="str">
        <f>CONCATENATE([1]Measures!B1400&amp;" - "&amp;[1]Measures!D1400)</f>
        <v xml:space="preserve"> - </v>
      </c>
    </row>
    <row r="1414" spans="16:17" x14ac:dyDescent="0.25">
      <c r="P1414" t="str">
        <f>CONCATENATE(ROW(P1414)-2," - ",[1]Components!B1410)</f>
        <v xml:space="preserve">1412 - </v>
      </c>
      <c r="Q1414" s="116" t="str">
        <f>CONCATENATE([1]Measures!B1401&amp;" - "&amp;[1]Measures!D1401)</f>
        <v xml:space="preserve"> - </v>
      </c>
    </row>
    <row r="1415" spans="16:17" x14ac:dyDescent="0.25">
      <c r="P1415" t="str">
        <f>CONCATENATE(ROW(P1415)-2," - ",[1]Components!B1411)</f>
        <v xml:space="preserve">1413 - </v>
      </c>
      <c r="Q1415" s="116" t="str">
        <f>CONCATENATE([1]Measures!B1402&amp;" - "&amp;[1]Measures!D1402)</f>
        <v xml:space="preserve"> - </v>
      </c>
    </row>
    <row r="1416" spans="16:17" x14ac:dyDescent="0.25">
      <c r="P1416" t="str">
        <f>CONCATENATE(ROW(P1416)-2," - ",[1]Components!B1412)</f>
        <v xml:space="preserve">1414 - </v>
      </c>
      <c r="Q1416" s="116" t="str">
        <f>CONCATENATE([1]Measures!B1403&amp;" - "&amp;[1]Measures!D1403)</f>
        <v xml:space="preserve"> - </v>
      </c>
    </row>
    <row r="1417" spans="16:17" x14ac:dyDescent="0.25">
      <c r="P1417" t="str">
        <f>CONCATENATE(ROW(P1417)-2," - ",[1]Components!B1413)</f>
        <v xml:space="preserve">1415 - </v>
      </c>
      <c r="Q1417" s="116" t="str">
        <f>CONCATENATE([1]Measures!B1404&amp;" - "&amp;[1]Measures!D1404)</f>
        <v xml:space="preserve"> - </v>
      </c>
    </row>
    <row r="1418" spans="16:17" x14ac:dyDescent="0.25">
      <c r="P1418" t="str">
        <f>CONCATENATE(ROW(P1418)-2," - ",[1]Components!B1414)</f>
        <v xml:space="preserve">1416 - </v>
      </c>
      <c r="Q1418" s="116" t="str">
        <f>CONCATENATE([1]Measures!B1405&amp;" - "&amp;[1]Measures!D1405)</f>
        <v xml:space="preserve"> - </v>
      </c>
    </row>
    <row r="1419" spans="16:17" x14ac:dyDescent="0.25">
      <c r="P1419" t="str">
        <f>CONCATENATE(ROW(P1419)-2," - ",[1]Components!B1415)</f>
        <v xml:space="preserve">1417 - </v>
      </c>
      <c r="Q1419" s="116" t="str">
        <f>CONCATENATE([1]Measures!B1406&amp;" - "&amp;[1]Measures!D1406)</f>
        <v xml:space="preserve"> - </v>
      </c>
    </row>
    <row r="1420" spans="16:17" x14ac:dyDescent="0.25">
      <c r="P1420" t="str">
        <f>CONCATENATE(ROW(P1420)-2," - ",[1]Components!B1416)</f>
        <v xml:space="preserve">1418 - </v>
      </c>
      <c r="Q1420" s="116" t="str">
        <f>CONCATENATE([1]Measures!B1407&amp;" - "&amp;[1]Measures!D1407)</f>
        <v xml:space="preserve"> - </v>
      </c>
    </row>
    <row r="1421" spans="16:17" x14ac:dyDescent="0.25">
      <c r="P1421" t="str">
        <f>CONCATENATE(ROW(P1421)-2," - ",[1]Components!B1417)</f>
        <v xml:space="preserve">1419 - </v>
      </c>
      <c r="Q1421" s="116" t="str">
        <f>CONCATENATE([1]Measures!B1408&amp;" - "&amp;[1]Measures!D1408)</f>
        <v xml:space="preserve"> - </v>
      </c>
    </row>
    <row r="1422" spans="16:17" x14ac:dyDescent="0.25">
      <c r="P1422" t="str">
        <f>CONCATENATE(ROW(P1422)-2," - ",[1]Components!B1418)</f>
        <v xml:space="preserve">1420 - </v>
      </c>
      <c r="Q1422" s="116" t="str">
        <f>CONCATENATE([1]Measures!B1409&amp;" - "&amp;[1]Measures!D1409)</f>
        <v xml:space="preserve"> - </v>
      </c>
    </row>
    <row r="1423" spans="16:17" x14ac:dyDescent="0.25">
      <c r="P1423" t="str">
        <f>CONCATENATE(ROW(P1423)-2," - ",[1]Components!B1419)</f>
        <v xml:space="preserve">1421 - </v>
      </c>
      <c r="Q1423" s="116" t="str">
        <f>CONCATENATE([1]Measures!B1410&amp;" - "&amp;[1]Measures!D1410)</f>
        <v xml:space="preserve"> - </v>
      </c>
    </row>
    <row r="1424" spans="16:17" x14ac:dyDescent="0.25">
      <c r="P1424" t="str">
        <f>CONCATENATE(ROW(P1424)-2," - ",[1]Components!B1420)</f>
        <v xml:space="preserve">1422 - </v>
      </c>
      <c r="Q1424" s="116" t="str">
        <f>CONCATENATE([1]Measures!B1411&amp;" - "&amp;[1]Measures!D1411)</f>
        <v xml:space="preserve"> - </v>
      </c>
    </row>
    <row r="1425" spans="16:17" x14ac:dyDescent="0.25">
      <c r="P1425" t="str">
        <f>CONCATENATE(ROW(P1425)-2," - ",[1]Components!B1421)</f>
        <v xml:space="preserve">1423 - </v>
      </c>
      <c r="Q1425" s="116" t="str">
        <f>CONCATENATE([1]Measures!B1412&amp;" - "&amp;[1]Measures!D1412)</f>
        <v xml:space="preserve"> - </v>
      </c>
    </row>
    <row r="1426" spans="16:17" x14ac:dyDescent="0.25">
      <c r="P1426" t="str">
        <f>CONCATENATE(ROW(P1426)-2," - ",[1]Components!B1422)</f>
        <v xml:space="preserve">1424 - </v>
      </c>
      <c r="Q1426" s="116" t="str">
        <f>CONCATENATE([1]Measures!B1413&amp;" - "&amp;[1]Measures!D1413)</f>
        <v xml:space="preserve"> - </v>
      </c>
    </row>
    <row r="1427" spans="16:17" x14ac:dyDescent="0.25">
      <c r="P1427" t="str">
        <f>CONCATENATE(ROW(P1427)-2," - ",[1]Components!B1423)</f>
        <v xml:space="preserve">1425 - </v>
      </c>
      <c r="Q1427" s="116" t="str">
        <f>CONCATENATE([1]Measures!B1414&amp;" - "&amp;[1]Measures!D1414)</f>
        <v xml:space="preserve"> - </v>
      </c>
    </row>
    <row r="1428" spans="16:17" x14ac:dyDescent="0.25">
      <c r="P1428" t="str">
        <f>CONCATENATE(ROW(P1428)-2," - ",[1]Components!B1424)</f>
        <v xml:space="preserve">1426 - </v>
      </c>
      <c r="Q1428" s="116" t="str">
        <f>CONCATENATE([1]Measures!B1415&amp;" - "&amp;[1]Measures!D1415)</f>
        <v xml:space="preserve"> - </v>
      </c>
    </row>
    <row r="1429" spans="16:17" x14ac:dyDescent="0.25">
      <c r="P1429" t="str">
        <f>CONCATENATE(ROW(P1429)-2," - ",[1]Components!B1425)</f>
        <v xml:space="preserve">1427 - </v>
      </c>
      <c r="Q1429" s="116" t="str">
        <f>CONCATENATE([1]Measures!B1416&amp;" - "&amp;[1]Measures!D1416)</f>
        <v xml:space="preserve"> - </v>
      </c>
    </row>
    <row r="1430" spans="16:17" x14ac:dyDescent="0.25">
      <c r="P1430" t="str">
        <f>CONCATENATE(ROW(P1430)-2," - ",[1]Components!B1426)</f>
        <v xml:space="preserve">1428 - </v>
      </c>
      <c r="Q1430" s="116" t="str">
        <f>CONCATENATE([1]Measures!B1417&amp;" - "&amp;[1]Measures!D1417)</f>
        <v xml:space="preserve"> - </v>
      </c>
    </row>
    <row r="1431" spans="16:17" x14ac:dyDescent="0.25">
      <c r="P1431" t="str">
        <f>CONCATENATE(ROW(P1431)-2," - ",[1]Components!B1427)</f>
        <v xml:space="preserve">1429 - </v>
      </c>
      <c r="Q1431" s="116" t="str">
        <f>CONCATENATE([1]Measures!B1418&amp;" - "&amp;[1]Measures!D1418)</f>
        <v xml:space="preserve"> - </v>
      </c>
    </row>
    <row r="1432" spans="16:17" x14ac:dyDescent="0.25">
      <c r="P1432" t="str">
        <f>CONCATENATE(ROW(P1432)-2," - ",[1]Components!B1428)</f>
        <v xml:space="preserve">1430 - </v>
      </c>
      <c r="Q1432" s="116" t="str">
        <f>CONCATENATE([1]Measures!B1419&amp;" - "&amp;[1]Measures!D1419)</f>
        <v xml:space="preserve"> - </v>
      </c>
    </row>
    <row r="1433" spans="16:17" x14ac:dyDescent="0.25">
      <c r="P1433" t="str">
        <f>CONCATENATE(ROW(P1433)-2," - ",[1]Components!B1429)</f>
        <v xml:space="preserve">1431 - </v>
      </c>
      <c r="Q1433" s="116" t="str">
        <f>CONCATENATE([1]Measures!B1420&amp;" - "&amp;[1]Measures!D1420)</f>
        <v xml:space="preserve"> - </v>
      </c>
    </row>
    <row r="1434" spans="16:17" x14ac:dyDescent="0.25">
      <c r="P1434" t="str">
        <f>CONCATENATE(ROW(P1434)-2," - ",[1]Components!B1430)</f>
        <v xml:space="preserve">1432 - </v>
      </c>
      <c r="Q1434" s="116" t="str">
        <f>CONCATENATE([1]Measures!B1421&amp;" - "&amp;[1]Measures!D1421)</f>
        <v xml:space="preserve"> - </v>
      </c>
    </row>
    <row r="1435" spans="16:17" x14ac:dyDescent="0.25">
      <c r="P1435" t="str">
        <f>CONCATENATE(ROW(P1435)-2," - ",[1]Components!B1431)</f>
        <v xml:space="preserve">1433 - </v>
      </c>
      <c r="Q1435" s="116" t="str">
        <f>CONCATENATE([1]Measures!B1422&amp;" - "&amp;[1]Measures!D1422)</f>
        <v xml:space="preserve"> - </v>
      </c>
    </row>
    <row r="1436" spans="16:17" x14ac:dyDescent="0.25">
      <c r="P1436" t="str">
        <f>CONCATENATE(ROW(P1436)-2," - ",[1]Components!B1432)</f>
        <v xml:space="preserve">1434 - </v>
      </c>
      <c r="Q1436" s="116" t="str">
        <f>CONCATENATE([1]Measures!B1423&amp;" - "&amp;[1]Measures!D1423)</f>
        <v xml:space="preserve"> - </v>
      </c>
    </row>
    <row r="1437" spans="16:17" x14ac:dyDescent="0.25">
      <c r="P1437" t="str">
        <f>CONCATENATE(ROW(P1437)-2," - ",[1]Components!B1433)</f>
        <v xml:space="preserve">1435 - </v>
      </c>
      <c r="Q1437" s="116" t="str">
        <f>CONCATENATE([1]Measures!B1424&amp;" - "&amp;[1]Measures!D1424)</f>
        <v xml:space="preserve"> - </v>
      </c>
    </row>
    <row r="1438" spans="16:17" x14ac:dyDescent="0.25">
      <c r="P1438" t="str">
        <f>CONCATENATE(ROW(P1438)-2," - ",[1]Components!B1434)</f>
        <v xml:space="preserve">1436 - </v>
      </c>
      <c r="Q1438" s="116" t="str">
        <f>CONCATENATE([1]Measures!B1425&amp;" - "&amp;[1]Measures!D1425)</f>
        <v xml:space="preserve"> - </v>
      </c>
    </row>
    <row r="1439" spans="16:17" x14ac:dyDescent="0.25">
      <c r="P1439" t="str">
        <f>CONCATENATE(ROW(P1439)-2," - ",[1]Components!B1435)</f>
        <v xml:space="preserve">1437 - </v>
      </c>
      <c r="Q1439" s="116" t="str">
        <f>CONCATENATE([1]Measures!B1426&amp;" - "&amp;[1]Measures!D1426)</f>
        <v xml:space="preserve"> - </v>
      </c>
    </row>
    <row r="1440" spans="16:17" x14ac:dyDescent="0.25">
      <c r="P1440" t="str">
        <f>CONCATENATE(ROW(P1440)-2," - ",[1]Components!B1436)</f>
        <v xml:space="preserve">1438 - </v>
      </c>
      <c r="Q1440" s="116" t="str">
        <f>CONCATENATE([1]Measures!B1427&amp;" - "&amp;[1]Measures!D1427)</f>
        <v xml:space="preserve"> - </v>
      </c>
    </row>
    <row r="1441" spans="16:17" x14ac:dyDescent="0.25">
      <c r="P1441" t="str">
        <f>CONCATENATE(ROW(P1441)-2," - ",[1]Components!B1437)</f>
        <v xml:space="preserve">1439 - </v>
      </c>
      <c r="Q1441" s="116" t="str">
        <f>CONCATENATE([1]Measures!B1428&amp;" - "&amp;[1]Measures!D1428)</f>
        <v xml:space="preserve"> - </v>
      </c>
    </row>
    <row r="1442" spans="16:17" x14ac:dyDescent="0.25">
      <c r="P1442" t="str">
        <f>CONCATENATE(ROW(P1442)-2," - ",[1]Components!B1438)</f>
        <v xml:space="preserve">1440 - </v>
      </c>
      <c r="Q1442" s="116" t="str">
        <f>CONCATENATE([1]Measures!B1429&amp;" - "&amp;[1]Measures!D1429)</f>
        <v xml:space="preserve"> - </v>
      </c>
    </row>
    <row r="1443" spans="16:17" x14ac:dyDescent="0.25">
      <c r="P1443" t="str">
        <f>CONCATENATE(ROW(P1443)-2," - ",[1]Components!B1439)</f>
        <v xml:space="preserve">1441 - </v>
      </c>
      <c r="Q1443" s="116" t="str">
        <f>CONCATENATE([1]Measures!B1430&amp;" - "&amp;[1]Measures!D1430)</f>
        <v xml:space="preserve"> - </v>
      </c>
    </row>
    <row r="1444" spans="16:17" x14ac:dyDescent="0.25">
      <c r="P1444" t="str">
        <f>CONCATENATE(ROW(P1444)-2," - ",[1]Components!B1440)</f>
        <v xml:space="preserve">1442 - </v>
      </c>
      <c r="Q1444" s="116" t="str">
        <f>CONCATENATE([1]Measures!B1431&amp;" - "&amp;[1]Measures!D1431)</f>
        <v xml:space="preserve"> - </v>
      </c>
    </row>
    <row r="1445" spans="16:17" x14ac:dyDescent="0.25">
      <c r="P1445" t="str">
        <f>CONCATENATE(ROW(P1445)-2," - ",[1]Components!B1441)</f>
        <v xml:space="preserve">1443 - </v>
      </c>
      <c r="Q1445" s="116" t="str">
        <f>CONCATENATE([1]Measures!B1432&amp;" - "&amp;[1]Measures!D1432)</f>
        <v xml:space="preserve"> - </v>
      </c>
    </row>
    <row r="1446" spans="16:17" x14ac:dyDescent="0.25">
      <c r="P1446" t="str">
        <f>CONCATENATE(ROW(P1446)-2," - ",[1]Components!B1442)</f>
        <v xml:space="preserve">1444 - </v>
      </c>
      <c r="Q1446" s="116" t="str">
        <f>CONCATENATE([1]Measures!B1433&amp;" - "&amp;[1]Measures!D1433)</f>
        <v xml:space="preserve"> - </v>
      </c>
    </row>
    <row r="1447" spans="16:17" x14ac:dyDescent="0.25">
      <c r="P1447" t="str">
        <f>CONCATENATE(ROW(P1447)-2," - ",[1]Components!B1443)</f>
        <v xml:space="preserve">1445 - </v>
      </c>
      <c r="Q1447" s="116" t="str">
        <f>CONCATENATE([1]Measures!B1434&amp;" - "&amp;[1]Measures!D1434)</f>
        <v xml:space="preserve"> - </v>
      </c>
    </row>
    <row r="1448" spans="16:17" x14ac:dyDescent="0.25">
      <c r="P1448" t="str">
        <f>CONCATENATE(ROW(P1448)-2," - ",[1]Components!B1444)</f>
        <v xml:space="preserve">1446 - </v>
      </c>
      <c r="Q1448" s="116" t="str">
        <f>CONCATENATE([1]Measures!B1435&amp;" - "&amp;[1]Measures!D1435)</f>
        <v xml:space="preserve"> - </v>
      </c>
    </row>
    <row r="1449" spans="16:17" x14ac:dyDescent="0.25">
      <c r="P1449" t="str">
        <f>CONCATENATE(ROW(P1449)-2," - ",[1]Components!B1445)</f>
        <v xml:space="preserve">1447 - </v>
      </c>
      <c r="Q1449" s="116" t="str">
        <f>CONCATENATE([1]Measures!B1436&amp;" - "&amp;[1]Measures!D1436)</f>
        <v xml:space="preserve"> - </v>
      </c>
    </row>
    <row r="1450" spans="16:17" x14ac:dyDescent="0.25">
      <c r="P1450" t="str">
        <f>CONCATENATE(ROW(P1450)-2," - ",[1]Components!B1446)</f>
        <v xml:space="preserve">1448 - </v>
      </c>
      <c r="Q1450" s="116" t="str">
        <f>CONCATENATE([1]Measures!B1437&amp;" - "&amp;[1]Measures!D1437)</f>
        <v xml:space="preserve"> - </v>
      </c>
    </row>
    <row r="1451" spans="16:17" x14ac:dyDescent="0.25">
      <c r="P1451" t="str">
        <f>CONCATENATE(ROW(P1451)-2," - ",[1]Components!B1447)</f>
        <v xml:space="preserve">1449 - </v>
      </c>
      <c r="Q1451" s="116" t="str">
        <f>CONCATENATE([1]Measures!B1438&amp;" - "&amp;[1]Measures!D1438)</f>
        <v xml:space="preserve"> - </v>
      </c>
    </row>
    <row r="1452" spans="16:17" x14ac:dyDescent="0.25">
      <c r="P1452" t="str">
        <f>CONCATENATE(ROW(P1452)-2," - ",[1]Components!B1448)</f>
        <v xml:space="preserve">1450 - </v>
      </c>
      <c r="Q1452" s="116" t="str">
        <f>CONCATENATE([1]Measures!B1439&amp;" - "&amp;[1]Measures!D1439)</f>
        <v xml:space="preserve"> - </v>
      </c>
    </row>
    <row r="1453" spans="16:17" x14ac:dyDescent="0.25">
      <c r="P1453" t="str">
        <f>CONCATENATE(ROW(P1453)-2," - ",[1]Components!B1449)</f>
        <v xml:space="preserve">1451 - </v>
      </c>
      <c r="Q1453" s="116" t="str">
        <f>CONCATENATE([1]Measures!B1440&amp;" - "&amp;[1]Measures!D1440)</f>
        <v xml:space="preserve"> - </v>
      </c>
    </row>
    <row r="1454" spans="16:17" x14ac:dyDescent="0.25">
      <c r="P1454" t="str">
        <f>CONCATENATE(ROW(P1454)-2," - ",[1]Components!B1450)</f>
        <v xml:space="preserve">1452 - </v>
      </c>
      <c r="Q1454" s="116" t="str">
        <f>CONCATENATE([1]Measures!B1441&amp;" - "&amp;[1]Measures!D1441)</f>
        <v xml:space="preserve"> - </v>
      </c>
    </row>
    <row r="1455" spans="16:17" x14ac:dyDescent="0.25">
      <c r="P1455" t="str">
        <f>CONCATENATE(ROW(P1455)-2," - ",[1]Components!B1451)</f>
        <v xml:space="preserve">1453 - </v>
      </c>
      <c r="Q1455" s="116" t="str">
        <f>CONCATENATE([1]Measures!B1442&amp;" - "&amp;[1]Measures!D1442)</f>
        <v xml:space="preserve"> - </v>
      </c>
    </row>
    <row r="1456" spans="16:17" x14ac:dyDescent="0.25">
      <c r="P1456" t="str">
        <f>CONCATENATE(ROW(P1456)-2," - ",[1]Components!B1452)</f>
        <v xml:space="preserve">1454 - </v>
      </c>
      <c r="Q1456" s="116" t="str">
        <f>CONCATENATE([1]Measures!B1443&amp;" - "&amp;[1]Measures!D1443)</f>
        <v xml:space="preserve"> - </v>
      </c>
    </row>
    <row r="1457" spans="16:17" x14ac:dyDescent="0.25">
      <c r="P1457" t="str">
        <f>CONCATENATE(ROW(P1457)-2," - ",[1]Components!B1453)</f>
        <v xml:space="preserve">1455 - </v>
      </c>
      <c r="Q1457" s="116" t="str">
        <f>CONCATENATE([1]Measures!B1444&amp;" - "&amp;[1]Measures!D1444)</f>
        <v xml:space="preserve"> - </v>
      </c>
    </row>
    <row r="1458" spans="16:17" x14ac:dyDescent="0.25">
      <c r="P1458" t="str">
        <f>CONCATENATE(ROW(P1458)-2," - ",[1]Components!B1454)</f>
        <v xml:space="preserve">1456 - </v>
      </c>
      <c r="Q1458" s="116" t="str">
        <f>CONCATENATE([1]Measures!B1445&amp;" - "&amp;[1]Measures!D1445)</f>
        <v xml:space="preserve"> - </v>
      </c>
    </row>
    <row r="1459" spans="16:17" x14ac:dyDescent="0.25">
      <c r="P1459" t="str">
        <f>CONCATENATE(ROW(P1459)-2," - ",[1]Components!B1455)</f>
        <v xml:space="preserve">1457 - </v>
      </c>
      <c r="Q1459" s="116" t="str">
        <f>CONCATENATE([1]Measures!B1446&amp;" - "&amp;[1]Measures!D1446)</f>
        <v xml:space="preserve"> - </v>
      </c>
    </row>
    <row r="1460" spans="16:17" x14ac:dyDescent="0.25">
      <c r="P1460" t="str">
        <f>CONCATENATE(ROW(P1460)-2," - ",[1]Components!B1456)</f>
        <v xml:space="preserve">1458 - </v>
      </c>
      <c r="Q1460" s="116" t="str">
        <f>CONCATENATE([1]Measures!B1447&amp;" - "&amp;[1]Measures!D1447)</f>
        <v xml:space="preserve"> - </v>
      </c>
    </row>
    <row r="1461" spans="16:17" x14ac:dyDescent="0.25">
      <c r="P1461" t="str">
        <f>CONCATENATE(ROW(P1461)-2," - ",[1]Components!B1457)</f>
        <v xml:space="preserve">1459 - </v>
      </c>
      <c r="Q1461" s="116" t="str">
        <f>CONCATENATE([1]Measures!B1448&amp;" - "&amp;[1]Measures!D1448)</f>
        <v xml:space="preserve"> - </v>
      </c>
    </row>
    <row r="1462" spans="16:17" x14ac:dyDescent="0.25">
      <c r="P1462" t="str">
        <f>CONCATENATE(ROW(P1462)-2," - ",[1]Components!B1458)</f>
        <v xml:space="preserve">1460 - </v>
      </c>
      <c r="Q1462" s="116" t="str">
        <f>CONCATENATE([1]Measures!B1449&amp;" - "&amp;[1]Measures!D1449)</f>
        <v xml:space="preserve"> - </v>
      </c>
    </row>
    <row r="1463" spans="16:17" x14ac:dyDescent="0.25">
      <c r="P1463" t="str">
        <f>CONCATENATE(ROW(P1463)-2," - ",[1]Components!B1459)</f>
        <v xml:space="preserve">1461 - </v>
      </c>
      <c r="Q1463" s="116" t="str">
        <f>CONCATENATE([1]Measures!B1450&amp;" - "&amp;[1]Measures!D1450)</f>
        <v xml:space="preserve"> - </v>
      </c>
    </row>
    <row r="1464" spans="16:17" x14ac:dyDescent="0.25">
      <c r="P1464" t="str">
        <f>CONCATENATE(ROW(P1464)-2," - ",[1]Components!B1460)</f>
        <v xml:space="preserve">1462 - </v>
      </c>
      <c r="Q1464" s="116" t="str">
        <f>CONCATENATE([1]Measures!B1451&amp;" - "&amp;[1]Measures!D1451)</f>
        <v xml:space="preserve"> - </v>
      </c>
    </row>
    <row r="1465" spans="16:17" x14ac:dyDescent="0.25">
      <c r="P1465" t="str">
        <f>CONCATENATE(ROW(P1465)-2," - ",[1]Components!B1461)</f>
        <v xml:space="preserve">1463 - </v>
      </c>
      <c r="Q1465" s="116" t="str">
        <f>CONCATENATE([1]Measures!B1452&amp;" - "&amp;[1]Measures!D1452)</f>
        <v xml:space="preserve"> - </v>
      </c>
    </row>
    <row r="1466" spans="16:17" x14ac:dyDescent="0.25">
      <c r="P1466" t="str">
        <f>CONCATENATE(ROW(P1466)-2," - ",[1]Components!B1462)</f>
        <v xml:space="preserve">1464 - </v>
      </c>
      <c r="Q1466" s="116" t="str">
        <f>CONCATENATE([1]Measures!B1453&amp;" - "&amp;[1]Measures!D1453)</f>
        <v xml:space="preserve"> - </v>
      </c>
    </row>
    <row r="1467" spans="16:17" x14ac:dyDescent="0.25">
      <c r="P1467" t="str">
        <f>CONCATENATE(ROW(P1467)-2," - ",[1]Components!B1463)</f>
        <v xml:space="preserve">1465 - </v>
      </c>
      <c r="Q1467" s="116" t="str">
        <f>CONCATENATE([1]Measures!B1454&amp;" - "&amp;[1]Measures!D1454)</f>
        <v xml:space="preserve"> - </v>
      </c>
    </row>
    <row r="1468" spans="16:17" x14ac:dyDescent="0.25">
      <c r="P1468" t="str">
        <f>CONCATENATE(ROW(P1468)-2," - ",[1]Components!B1464)</f>
        <v xml:space="preserve">1466 - </v>
      </c>
      <c r="Q1468" s="116" t="str">
        <f>CONCATENATE([1]Measures!B1455&amp;" - "&amp;[1]Measures!D1455)</f>
        <v xml:space="preserve"> - </v>
      </c>
    </row>
    <row r="1469" spans="16:17" x14ac:dyDescent="0.25">
      <c r="P1469" t="str">
        <f>CONCATENATE(ROW(P1469)-2," - ",[1]Components!B1465)</f>
        <v xml:space="preserve">1467 - </v>
      </c>
      <c r="Q1469" s="116" t="str">
        <f>CONCATENATE([1]Measures!B1456&amp;" - "&amp;[1]Measures!D1456)</f>
        <v xml:space="preserve"> - </v>
      </c>
    </row>
    <row r="1470" spans="16:17" x14ac:dyDescent="0.25">
      <c r="P1470" t="str">
        <f>CONCATENATE(ROW(P1470)-2," - ",[1]Components!B1466)</f>
        <v xml:space="preserve">1468 - </v>
      </c>
      <c r="Q1470" s="116" t="str">
        <f>CONCATENATE([1]Measures!B1457&amp;" - "&amp;[1]Measures!D1457)</f>
        <v xml:space="preserve"> - </v>
      </c>
    </row>
    <row r="1471" spans="16:17" x14ac:dyDescent="0.25">
      <c r="P1471" t="str">
        <f>CONCATENATE(ROW(P1471)-2," - ",[1]Components!B1467)</f>
        <v xml:space="preserve">1469 - </v>
      </c>
      <c r="Q1471" s="116" t="str">
        <f>CONCATENATE([1]Measures!B1458&amp;" - "&amp;[1]Measures!D1458)</f>
        <v xml:space="preserve"> - </v>
      </c>
    </row>
    <row r="1472" spans="16:17" x14ac:dyDescent="0.25">
      <c r="P1472" t="str">
        <f>CONCATENATE(ROW(P1472)-2," - ",[1]Components!B1468)</f>
        <v xml:space="preserve">1470 - </v>
      </c>
      <c r="Q1472" s="116" t="str">
        <f>CONCATENATE([1]Measures!B1459&amp;" - "&amp;[1]Measures!D1459)</f>
        <v xml:space="preserve"> - </v>
      </c>
    </row>
    <row r="1473" spans="16:17" x14ac:dyDescent="0.25">
      <c r="P1473" t="str">
        <f>CONCATENATE(ROW(P1473)-2," - ",[1]Components!B1469)</f>
        <v xml:space="preserve">1471 - </v>
      </c>
      <c r="Q1473" s="116" t="str">
        <f>CONCATENATE([1]Measures!B1460&amp;" - "&amp;[1]Measures!D1460)</f>
        <v xml:space="preserve"> - </v>
      </c>
    </row>
    <row r="1474" spans="16:17" x14ac:dyDescent="0.25">
      <c r="P1474" t="str">
        <f>CONCATENATE(ROW(P1474)-2," - ",[1]Components!B1470)</f>
        <v xml:space="preserve">1472 - </v>
      </c>
      <c r="Q1474" s="116" t="str">
        <f>CONCATENATE([1]Measures!B1461&amp;" - "&amp;[1]Measures!D1461)</f>
        <v xml:space="preserve"> - </v>
      </c>
    </row>
    <row r="1475" spans="16:17" x14ac:dyDescent="0.25">
      <c r="P1475" t="str">
        <f>CONCATENATE(ROW(P1475)-2," - ",[1]Components!B1471)</f>
        <v xml:space="preserve">1473 - </v>
      </c>
      <c r="Q1475" s="116" t="str">
        <f>CONCATENATE([1]Measures!B1462&amp;" - "&amp;[1]Measures!D1462)</f>
        <v xml:space="preserve"> - </v>
      </c>
    </row>
    <row r="1476" spans="16:17" x14ac:dyDescent="0.25">
      <c r="P1476" t="str">
        <f>CONCATENATE(ROW(P1476)-2," - ",[1]Components!B1472)</f>
        <v xml:space="preserve">1474 - </v>
      </c>
      <c r="Q1476" s="116" t="str">
        <f>CONCATENATE([1]Measures!B1463&amp;" - "&amp;[1]Measures!D1463)</f>
        <v xml:space="preserve"> - </v>
      </c>
    </row>
    <row r="1477" spans="16:17" x14ac:dyDescent="0.25">
      <c r="P1477" t="str">
        <f>CONCATENATE(ROW(P1477)-2," - ",[1]Components!B1473)</f>
        <v xml:space="preserve">1475 - </v>
      </c>
      <c r="Q1477" s="116" t="str">
        <f>CONCATENATE([1]Measures!B1464&amp;" - "&amp;[1]Measures!D1464)</f>
        <v xml:space="preserve"> - </v>
      </c>
    </row>
    <row r="1478" spans="16:17" x14ac:dyDescent="0.25">
      <c r="P1478" t="str">
        <f>CONCATENATE(ROW(P1478)-2," - ",[1]Components!B1474)</f>
        <v xml:space="preserve">1476 - </v>
      </c>
      <c r="Q1478" s="116" t="str">
        <f>CONCATENATE([1]Measures!B1465&amp;" - "&amp;[1]Measures!D1465)</f>
        <v xml:space="preserve"> - </v>
      </c>
    </row>
    <row r="1479" spans="16:17" x14ac:dyDescent="0.25">
      <c r="P1479" t="str">
        <f>CONCATENATE(ROW(P1479)-2," - ",[1]Components!B1475)</f>
        <v xml:space="preserve">1477 - </v>
      </c>
      <c r="Q1479" s="116" t="str">
        <f>CONCATENATE([1]Measures!B1466&amp;" - "&amp;[1]Measures!D1466)</f>
        <v xml:space="preserve"> - </v>
      </c>
    </row>
    <row r="1480" spans="16:17" x14ac:dyDescent="0.25">
      <c r="P1480" t="str">
        <f>CONCATENATE(ROW(P1480)-2," - ",[1]Components!B1476)</f>
        <v xml:space="preserve">1478 - </v>
      </c>
      <c r="Q1480" s="116" t="str">
        <f>CONCATENATE([1]Measures!B1467&amp;" - "&amp;[1]Measures!D1467)</f>
        <v xml:space="preserve"> - </v>
      </c>
    </row>
    <row r="1481" spans="16:17" x14ac:dyDescent="0.25">
      <c r="P1481" t="str">
        <f>CONCATENATE(ROW(P1481)-2," - ",[1]Components!B1477)</f>
        <v xml:space="preserve">1479 - </v>
      </c>
      <c r="Q1481" s="116" t="str">
        <f>CONCATENATE([1]Measures!B1468&amp;" - "&amp;[1]Measures!D1468)</f>
        <v xml:space="preserve"> - </v>
      </c>
    </row>
    <row r="1482" spans="16:17" x14ac:dyDescent="0.25">
      <c r="P1482" t="str">
        <f>CONCATENATE(ROW(P1482)-2," - ",[1]Components!B1478)</f>
        <v xml:space="preserve">1480 - </v>
      </c>
      <c r="Q1482" s="116" t="str">
        <f>CONCATENATE([1]Measures!B1469&amp;" - "&amp;[1]Measures!D1469)</f>
        <v xml:space="preserve"> - </v>
      </c>
    </row>
    <row r="1483" spans="16:17" x14ac:dyDescent="0.25">
      <c r="P1483" t="str">
        <f>CONCATENATE(ROW(P1483)-2," - ",[1]Components!B1479)</f>
        <v xml:space="preserve">1481 - </v>
      </c>
      <c r="Q1483" s="116" t="str">
        <f>CONCATENATE([1]Measures!B1470&amp;" - "&amp;[1]Measures!D1470)</f>
        <v xml:space="preserve"> - </v>
      </c>
    </row>
    <row r="1484" spans="16:17" x14ac:dyDescent="0.25">
      <c r="P1484" t="str">
        <f>CONCATENATE(ROW(P1484)-2," - ",[1]Components!B1480)</f>
        <v xml:space="preserve">1482 - </v>
      </c>
      <c r="Q1484" s="116" t="str">
        <f>CONCATENATE([1]Measures!B1471&amp;" - "&amp;[1]Measures!D1471)</f>
        <v xml:space="preserve"> - </v>
      </c>
    </row>
    <row r="1485" spans="16:17" x14ac:dyDescent="0.25">
      <c r="P1485" t="str">
        <f>CONCATENATE(ROW(P1485)-2," - ",[1]Components!B1481)</f>
        <v xml:space="preserve">1483 - </v>
      </c>
      <c r="Q1485" s="116" t="str">
        <f>CONCATENATE([1]Measures!B1472&amp;" - "&amp;[1]Measures!D1472)</f>
        <v xml:space="preserve"> - </v>
      </c>
    </row>
    <row r="1486" spans="16:17" x14ac:dyDescent="0.25">
      <c r="P1486" t="str">
        <f>CONCATENATE(ROW(P1486)-2," - ",[1]Components!B1482)</f>
        <v xml:space="preserve">1484 - </v>
      </c>
      <c r="Q1486" s="116" t="str">
        <f>CONCATENATE([1]Measures!B1473&amp;" - "&amp;[1]Measures!D1473)</f>
        <v xml:space="preserve"> - </v>
      </c>
    </row>
    <row r="1487" spans="16:17" x14ac:dyDescent="0.25">
      <c r="P1487" t="str">
        <f>CONCATENATE(ROW(P1487)-2," - ",[1]Components!B1483)</f>
        <v xml:space="preserve">1485 - </v>
      </c>
      <c r="Q1487" s="116" t="str">
        <f>CONCATENATE([1]Measures!B1474&amp;" - "&amp;[1]Measures!D1474)</f>
        <v xml:space="preserve"> - </v>
      </c>
    </row>
    <row r="1488" spans="16:17" x14ac:dyDescent="0.25">
      <c r="P1488" t="str">
        <f>CONCATENATE(ROW(P1488)-2," - ",[1]Components!B1484)</f>
        <v xml:space="preserve">1486 - </v>
      </c>
      <c r="Q1488" s="116" t="str">
        <f>CONCATENATE([1]Measures!B1475&amp;" - "&amp;[1]Measures!D1475)</f>
        <v xml:space="preserve"> - </v>
      </c>
    </row>
    <row r="1489" spans="16:17" x14ac:dyDescent="0.25">
      <c r="P1489" t="str">
        <f>CONCATENATE(ROW(P1489)-2," - ",[1]Components!B1485)</f>
        <v xml:space="preserve">1487 - </v>
      </c>
      <c r="Q1489" s="116" t="str">
        <f>CONCATENATE([1]Measures!B1476&amp;" - "&amp;[1]Measures!D1476)</f>
        <v xml:space="preserve"> - </v>
      </c>
    </row>
    <row r="1490" spans="16:17" x14ac:dyDescent="0.25">
      <c r="P1490" t="str">
        <f>CONCATENATE(ROW(P1490)-2," - ",[1]Components!B1486)</f>
        <v xml:space="preserve">1488 - </v>
      </c>
      <c r="Q1490" s="116" t="str">
        <f>CONCATENATE([1]Measures!B1477&amp;" - "&amp;[1]Measures!D1477)</f>
        <v xml:space="preserve"> - </v>
      </c>
    </row>
    <row r="1491" spans="16:17" x14ac:dyDescent="0.25">
      <c r="P1491" t="str">
        <f>CONCATENATE(ROW(P1491)-2," - ",[1]Components!B1487)</f>
        <v xml:space="preserve">1489 - </v>
      </c>
      <c r="Q1491" s="116" t="str">
        <f>CONCATENATE([1]Measures!B1478&amp;" - "&amp;[1]Measures!D1478)</f>
        <v xml:space="preserve"> - </v>
      </c>
    </row>
    <row r="1492" spans="16:17" x14ac:dyDescent="0.25">
      <c r="P1492" t="str">
        <f>CONCATENATE(ROW(P1492)-2," - ",[1]Components!B1488)</f>
        <v xml:space="preserve">1490 - </v>
      </c>
      <c r="Q1492" s="116" t="str">
        <f>CONCATENATE([1]Measures!B1479&amp;" - "&amp;[1]Measures!D1479)</f>
        <v xml:space="preserve"> - </v>
      </c>
    </row>
    <row r="1493" spans="16:17" x14ac:dyDescent="0.25">
      <c r="P1493" t="str">
        <f>CONCATENATE(ROW(P1493)-2," - ",[1]Components!B1489)</f>
        <v xml:space="preserve">1491 - </v>
      </c>
      <c r="Q1493" s="116" t="str">
        <f>CONCATENATE([1]Measures!B1480&amp;" - "&amp;[1]Measures!D1480)</f>
        <v xml:space="preserve"> - </v>
      </c>
    </row>
    <row r="1494" spans="16:17" x14ac:dyDescent="0.25">
      <c r="P1494" t="str">
        <f>CONCATENATE(ROW(P1494)-2," - ",[1]Components!B1490)</f>
        <v xml:space="preserve">1492 - </v>
      </c>
      <c r="Q1494" s="116" t="str">
        <f>CONCATENATE([1]Measures!B1481&amp;" - "&amp;[1]Measures!D1481)</f>
        <v xml:space="preserve"> - </v>
      </c>
    </row>
    <row r="1495" spans="16:17" x14ac:dyDescent="0.25">
      <c r="P1495" t="str">
        <f>CONCATENATE(ROW(P1495)-2," - ",[1]Components!B1491)</f>
        <v xml:space="preserve">1493 - </v>
      </c>
      <c r="Q1495" s="116" t="str">
        <f>CONCATENATE([1]Measures!B1482&amp;" - "&amp;[1]Measures!D1482)</f>
        <v xml:space="preserve"> - </v>
      </c>
    </row>
    <row r="1496" spans="16:17" x14ac:dyDescent="0.25">
      <c r="P1496" t="str">
        <f>CONCATENATE(ROW(P1496)-2," - ",[1]Components!B1492)</f>
        <v xml:space="preserve">1494 - </v>
      </c>
      <c r="Q1496" s="116" t="str">
        <f>CONCATENATE([1]Measures!B1483&amp;" - "&amp;[1]Measures!D1483)</f>
        <v xml:space="preserve"> - </v>
      </c>
    </row>
    <row r="1497" spans="16:17" x14ac:dyDescent="0.25">
      <c r="P1497" t="str">
        <f>CONCATENATE(ROW(P1497)-2," - ",[1]Components!B1493)</f>
        <v xml:space="preserve">1495 - </v>
      </c>
      <c r="Q1497" s="116" t="str">
        <f>CONCATENATE([1]Measures!B1484&amp;" - "&amp;[1]Measures!D1484)</f>
        <v xml:space="preserve"> - </v>
      </c>
    </row>
    <row r="1498" spans="16:17" x14ac:dyDescent="0.25">
      <c r="P1498" t="str">
        <f>CONCATENATE(ROW(P1498)-2," - ",[1]Components!B1494)</f>
        <v xml:space="preserve">1496 - </v>
      </c>
      <c r="Q1498" s="116" t="str">
        <f>CONCATENATE([1]Measures!B1485&amp;" - "&amp;[1]Measures!D1485)</f>
        <v xml:space="preserve"> - </v>
      </c>
    </row>
    <row r="1499" spans="16:17" x14ac:dyDescent="0.25">
      <c r="P1499" t="str">
        <f>CONCATENATE(ROW(P1499)-2," - ",[1]Components!B1495)</f>
        <v xml:space="preserve">1497 - </v>
      </c>
      <c r="Q1499" s="116" t="str">
        <f>CONCATENATE([1]Measures!B1486&amp;" - "&amp;[1]Measures!D1486)</f>
        <v xml:space="preserve"> - </v>
      </c>
    </row>
    <row r="1500" spans="16:17" x14ac:dyDescent="0.25">
      <c r="P1500" t="str">
        <f>CONCATENATE(ROW(P1500)-2," - ",[1]Components!B1496)</f>
        <v xml:space="preserve">1498 - </v>
      </c>
      <c r="Q1500" s="116" t="str">
        <f>CONCATENATE([1]Measures!B1487&amp;" - "&amp;[1]Measures!D1487)</f>
        <v xml:space="preserve"> - </v>
      </c>
    </row>
    <row r="1501" spans="16:17" x14ac:dyDescent="0.25">
      <c r="P1501" t="str">
        <f>CONCATENATE(ROW(P1501)-2," - ",[1]Components!B1497)</f>
        <v xml:space="preserve">1499 - </v>
      </c>
      <c r="Q1501" s="116" t="str">
        <f>CONCATENATE([1]Measures!B1488&amp;" - "&amp;[1]Measures!D1488)</f>
        <v xml:space="preserve"> - </v>
      </c>
    </row>
    <row r="1502" spans="16:17" x14ac:dyDescent="0.25">
      <c r="P1502" t="str">
        <f>CONCATENATE(ROW(P1502)-2," - ",[1]Components!B1498)</f>
        <v xml:space="preserve">1500 - </v>
      </c>
      <c r="Q1502" s="116" t="str">
        <f>CONCATENATE([1]Measures!B1489&amp;" - "&amp;[1]Measures!D1489)</f>
        <v xml:space="preserve"> - </v>
      </c>
    </row>
    <row r="1503" spans="16:17" x14ac:dyDescent="0.25">
      <c r="P1503" t="str">
        <f>CONCATENATE(ROW(P1503)-2," - ",[1]Components!B1499)</f>
        <v xml:space="preserve">1501 - </v>
      </c>
      <c r="Q1503" s="116" t="str">
        <f>CONCATENATE([1]Measures!B1490&amp;" - "&amp;[1]Measures!D1490)</f>
        <v xml:space="preserve"> - </v>
      </c>
    </row>
    <row r="1504" spans="16:17" x14ac:dyDescent="0.25">
      <c r="P1504" t="str">
        <f>CONCATENATE(ROW(P1504)-2," - ",[1]Components!B1500)</f>
        <v xml:space="preserve">1502 - </v>
      </c>
      <c r="Q1504" s="116" t="str">
        <f>CONCATENATE([1]Measures!B1491&amp;" - "&amp;[1]Measures!D1491)</f>
        <v xml:space="preserve"> - </v>
      </c>
    </row>
    <row r="1505" spans="16:17" x14ac:dyDescent="0.25">
      <c r="P1505" t="str">
        <f>CONCATENATE(ROW(P1505)-2," - ",[1]Components!B1501)</f>
        <v xml:space="preserve">1503 - </v>
      </c>
      <c r="Q1505" s="116" t="str">
        <f>CONCATENATE([1]Measures!B1492&amp;" - "&amp;[1]Measures!D1492)</f>
        <v xml:space="preserve"> - </v>
      </c>
    </row>
    <row r="1506" spans="16:17" x14ac:dyDescent="0.25">
      <c r="P1506" t="str">
        <f>CONCATENATE(ROW(P1506)-2," - ",[1]Components!B1502)</f>
        <v xml:space="preserve">1504 - </v>
      </c>
      <c r="Q1506" s="116" t="str">
        <f>CONCATENATE([1]Measures!B1493&amp;" - "&amp;[1]Measures!D1493)</f>
        <v xml:space="preserve"> - </v>
      </c>
    </row>
    <row r="1507" spans="16:17" x14ac:dyDescent="0.25">
      <c r="P1507" t="str">
        <f>CONCATENATE(ROW(P1507)-2," - ",[1]Components!B1503)</f>
        <v xml:space="preserve">1505 - </v>
      </c>
      <c r="Q1507" s="116" t="str">
        <f>CONCATENATE([1]Measures!B1494&amp;" - "&amp;[1]Measures!D1494)</f>
        <v xml:space="preserve"> - </v>
      </c>
    </row>
    <row r="1508" spans="16:17" x14ac:dyDescent="0.25">
      <c r="P1508" t="str">
        <f>CONCATENATE(ROW(P1508)-2," - ",[1]Components!B1504)</f>
        <v xml:space="preserve">1506 - </v>
      </c>
      <c r="Q1508" s="116" t="str">
        <f>CONCATENATE([1]Measures!B1495&amp;" - "&amp;[1]Measures!D1495)</f>
        <v xml:space="preserve"> - </v>
      </c>
    </row>
    <row r="1509" spans="16:17" x14ac:dyDescent="0.25">
      <c r="P1509" t="str">
        <f>CONCATENATE(ROW(P1509)-2," - ",[1]Components!B1505)</f>
        <v xml:space="preserve">1507 - </v>
      </c>
      <c r="Q1509" s="116" t="str">
        <f>CONCATENATE([1]Measures!B1496&amp;" - "&amp;[1]Measures!D1496)</f>
        <v xml:space="preserve"> - </v>
      </c>
    </row>
    <row r="1510" spans="16:17" x14ac:dyDescent="0.25">
      <c r="P1510" t="str">
        <f>CONCATENATE(ROW(P1510)-2," - ",[1]Components!B1506)</f>
        <v xml:space="preserve">1508 - </v>
      </c>
      <c r="Q1510" s="116" t="str">
        <f>CONCATENATE([1]Measures!B1497&amp;" - "&amp;[1]Measures!D1497)</f>
        <v xml:space="preserve"> - </v>
      </c>
    </row>
    <row r="1511" spans="16:17" x14ac:dyDescent="0.25">
      <c r="P1511" t="str">
        <f>CONCATENATE(ROW(P1511)-2," - ",[1]Components!B1507)</f>
        <v xml:space="preserve">1509 - </v>
      </c>
      <c r="Q1511" s="116" t="str">
        <f>CONCATENATE([1]Measures!B1498&amp;" - "&amp;[1]Measures!D1498)</f>
        <v xml:space="preserve"> - </v>
      </c>
    </row>
    <row r="1512" spans="16:17" x14ac:dyDescent="0.25">
      <c r="P1512" t="str">
        <f>CONCATENATE(ROW(P1512)-2," - ",[1]Components!B1508)</f>
        <v xml:space="preserve">1510 - </v>
      </c>
      <c r="Q1512" s="116" t="str">
        <f>CONCATENATE([1]Measures!B1499&amp;" - "&amp;[1]Measures!D1499)</f>
        <v xml:space="preserve"> - </v>
      </c>
    </row>
    <row r="1513" spans="16:17" x14ac:dyDescent="0.25">
      <c r="P1513" t="str">
        <f>CONCATENATE(ROW(P1513)-2," - ",[1]Components!B1509)</f>
        <v xml:space="preserve">1511 - </v>
      </c>
      <c r="Q1513" s="116" t="str">
        <f>CONCATENATE([1]Measures!B1500&amp;" - "&amp;[1]Measures!D1500)</f>
        <v xml:space="preserve"> - </v>
      </c>
    </row>
    <row r="1514" spans="16:17" x14ac:dyDescent="0.25">
      <c r="P1514" t="str">
        <f>CONCATENATE(ROW(P1514)-2," - ",[1]Components!B1510)</f>
        <v xml:space="preserve">1512 - </v>
      </c>
      <c r="Q1514" s="116" t="str">
        <f>CONCATENATE([1]Measures!B1501&amp;" - "&amp;[1]Measures!D1501)</f>
        <v xml:space="preserve"> - </v>
      </c>
    </row>
    <row r="1515" spans="16:17" x14ac:dyDescent="0.25">
      <c r="P1515" t="str">
        <f>CONCATENATE(ROW(P1515)-2," - ",[1]Components!B1511)</f>
        <v xml:space="preserve">1513 - </v>
      </c>
      <c r="Q1515" s="116" t="str">
        <f>CONCATENATE([1]Measures!B1502&amp;" - "&amp;[1]Measures!D1502)</f>
        <v xml:space="preserve"> - </v>
      </c>
    </row>
    <row r="1516" spans="16:17" x14ac:dyDescent="0.25">
      <c r="P1516" t="str">
        <f>CONCATENATE(ROW(P1516)-2," - ",[1]Components!B1512)</f>
        <v xml:space="preserve">1514 - </v>
      </c>
      <c r="Q1516" s="116" t="str">
        <f>CONCATENATE([1]Measures!B1503&amp;" - "&amp;[1]Measures!D1503)</f>
        <v xml:space="preserve"> - </v>
      </c>
    </row>
    <row r="1517" spans="16:17" x14ac:dyDescent="0.25">
      <c r="P1517" t="str">
        <f>CONCATENATE(ROW(P1517)-2," - ",[1]Components!B1513)</f>
        <v xml:space="preserve">1515 - </v>
      </c>
      <c r="Q1517" s="116" t="str">
        <f>CONCATENATE([1]Measures!B1504&amp;" - "&amp;[1]Measures!D1504)</f>
        <v xml:space="preserve"> - </v>
      </c>
    </row>
    <row r="1518" spans="16:17" x14ac:dyDescent="0.25">
      <c r="P1518" t="str">
        <f>CONCATENATE(ROW(P1518)-2," - ",[1]Components!B1514)</f>
        <v xml:space="preserve">1516 - </v>
      </c>
      <c r="Q1518" s="116" t="str">
        <f>CONCATENATE([1]Measures!B1505&amp;" - "&amp;[1]Measures!D1505)</f>
        <v xml:space="preserve"> - </v>
      </c>
    </row>
    <row r="1519" spans="16:17" x14ac:dyDescent="0.25">
      <c r="P1519" t="str">
        <f>CONCATENATE(ROW(P1519)-2," - ",[1]Components!B1515)</f>
        <v xml:space="preserve">1517 - </v>
      </c>
      <c r="Q1519" s="116" t="str">
        <f>CONCATENATE([1]Measures!B1506&amp;" - "&amp;[1]Measures!D1506)</f>
        <v xml:space="preserve"> - </v>
      </c>
    </row>
    <row r="1520" spans="16:17" x14ac:dyDescent="0.25">
      <c r="P1520" t="str">
        <f>CONCATENATE(ROW(P1520)-2," - ",[1]Components!B1516)</f>
        <v xml:space="preserve">1518 - </v>
      </c>
      <c r="Q1520" s="116" t="str">
        <f>CONCATENATE([1]Measures!B1507&amp;" - "&amp;[1]Measures!D1507)</f>
        <v xml:space="preserve"> - </v>
      </c>
    </row>
    <row r="1521" spans="16:17" x14ac:dyDescent="0.25">
      <c r="P1521" t="str">
        <f>CONCATENATE(ROW(P1521)-2," - ",[1]Components!B1517)</f>
        <v xml:space="preserve">1519 - </v>
      </c>
      <c r="Q1521" s="116" t="str">
        <f>CONCATENATE([1]Measures!B1508&amp;" - "&amp;[1]Measures!D1508)</f>
        <v xml:space="preserve"> - </v>
      </c>
    </row>
    <row r="1522" spans="16:17" x14ac:dyDescent="0.25">
      <c r="P1522" t="str">
        <f>CONCATENATE(ROW(P1522)-2," - ",[1]Components!B1518)</f>
        <v xml:space="preserve">1520 - </v>
      </c>
      <c r="Q1522" s="116" t="str">
        <f>CONCATENATE([1]Measures!B1509&amp;" - "&amp;[1]Measures!D1509)</f>
        <v xml:space="preserve"> - </v>
      </c>
    </row>
    <row r="1523" spans="16:17" x14ac:dyDescent="0.25">
      <c r="P1523" t="str">
        <f>CONCATENATE(ROW(P1523)-2," - ",[1]Components!B1519)</f>
        <v xml:space="preserve">1521 - </v>
      </c>
      <c r="Q1523" s="116" t="str">
        <f>CONCATENATE([1]Measures!B1510&amp;" - "&amp;[1]Measures!D1510)</f>
        <v xml:space="preserve"> - </v>
      </c>
    </row>
    <row r="1524" spans="16:17" x14ac:dyDescent="0.25">
      <c r="P1524" t="str">
        <f>CONCATENATE(ROW(P1524)-2," - ",[1]Components!B1520)</f>
        <v xml:space="preserve">1522 - </v>
      </c>
      <c r="Q1524" s="116" t="str">
        <f>CONCATENATE([1]Measures!B1511&amp;" - "&amp;[1]Measures!D1511)</f>
        <v xml:space="preserve"> - </v>
      </c>
    </row>
    <row r="1525" spans="16:17" x14ac:dyDescent="0.25">
      <c r="P1525" t="str">
        <f>CONCATENATE(ROW(P1525)-2," - ",[1]Components!B1521)</f>
        <v xml:space="preserve">1523 - </v>
      </c>
      <c r="Q1525" s="116" t="str">
        <f>CONCATENATE([1]Measures!B1512&amp;" - "&amp;[1]Measures!D1512)</f>
        <v xml:space="preserve"> - </v>
      </c>
    </row>
    <row r="1526" spans="16:17" x14ac:dyDescent="0.25">
      <c r="P1526" t="str">
        <f>CONCATENATE(ROW(P1526)-2," - ",[1]Components!B1522)</f>
        <v xml:space="preserve">1524 - </v>
      </c>
      <c r="Q1526" s="116" t="str">
        <f>CONCATENATE([1]Measures!B1513&amp;" - "&amp;[1]Measures!D1513)</f>
        <v xml:space="preserve"> - </v>
      </c>
    </row>
    <row r="1527" spans="16:17" x14ac:dyDescent="0.25">
      <c r="P1527" t="str">
        <f>CONCATENATE(ROW(P1527)-2," - ",[1]Components!B1523)</f>
        <v xml:space="preserve">1525 - </v>
      </c>
      <c r="Q1527" s="116" t="str">
        <f>CONCATENATE([1]Measures!B1514&amp;" - "&amp;[1]Measures!D1514)</f>
        <v xml:space="preserve"> - </v>
      </c>
    </row>
    <row r="1528" spans="16:17" x14ac:dyDescent="0.25">
      <c r="P1528" t="str">
        <f>CONCATENATE(ROW(P1528)-2," - ",[1]Components!B1524)</f>
        <v xml:space="preserve">1526 - </v>
      </c>
      <c r="Q1528" s="116" t="str">
        <f>CONCATENATE([1]Measures!B1515&amp;" - "&amp;[1]Measures!D1515)</f>
        <v xml:space="preserve"> - </v>
      </c>
    </row>
    <row r="1529" spans="16:17" x14ac:dyDescent="0.25">
      <c r="P1529" t="str">
        <f>CONCATENATE(ROW(P1529)-2," - ",[1]Components!B1525)</f>
        <v xml:space="preserve">1527 - </v>
      </c>
      <c r="Q1529" s="116" t="str">
        <f>CONCATENATE([1]Measures!B1516&amp;" - "&amp;[1]Measures!D1516)</f>
        <v xml:space="preserve"> - </v>
      </c>
    </row>
    <row r="1530" spans="16:17" x14ac:dyDescent="0.25">
      <c r="P1530" t="str">
        <f>CONCATENATE(ROW(P1530)-2," - ",[1]Components!B1526)</f>
        <v xml:space="preserve">1528 - </v>
      </c>
      <c r="Q1530" s="116" t="str">
        <f>CONCATENATE([1]Measures!B1517&amp;" - "&amp;[1]Measures!D1517)</f>
        <v xml:space="preserve"> - </v>
      </c>
    </row>
    <row r="1531" spans="16:17" x14ac:dyDescent="0.25">
      <c r="P1531" t="str">
        <f>CONCATENATE(ROW(P1531)-2," - ",[1]Components!B1527)</f>
        <v xml:space="preserve">1529 - </v>
      </c>
      <c r="Q1531" s="116" t="str">
        <f>CONCATENATE([1]Measures!B1518&amp;" - "&amp;[1]Measures!D1518)</f>
        <v xml:space="preserve"> - </v>
      </c>
    </row>
    <row r="1532" spans="16:17" x14ac:dyDescent="0.25">
      <c r="P1532" t="str">
        <f>CONCATENATE(ROW(P1532)-2," - ",[1]Components!B1528)</f>
        <v xml:space="preserve">1530 - </v>
      </c>
      <c r="Q1532" s="116" t="str">
        <f>CONCATENATE([1]Measures!B1519&amp;" - "&amp;[1]Measures!D1519)</f>
        <v xml:space="preserve"> - </v>
      </c>
    </row>
    <row r="1533" spans="16:17" x14ac:dyDescent="0.25">
      <c r="P1533" t="str">
        <f>CONCATENATE(ROW(P1533)-2," - ",[1]Components!B1529)</f>
        <v xml:space="preserve">1531 - </v>
      </c>
      <c r="Q1533" s="116" t="str">
        <f>CONCATENATE([1]Measures!B1520&amp;" - "&amp;[1]Measures!D1520)</f>
        <v xml:space="preserve"> - </v>
      </c>
    </row>
    <row r="1534" spans="16:17" x14ac:dyDescent="0.25">
      <c r="P1534" t="str">
        <f>CONCATENATE(ROW(P1534)-2," - ",[1]Components!B1530)</f>
        <v xml:space="preserve">1532 - </v>
      </c>
      <c r="Q1534" s="116" t="str">
        <f>CONCATENATE([1]Measures!B1521&amp;" - "&amp;[1]Measures!D1521)</f>
        <v xml:space="preserve"> - </v>
      </c>
    </row>
    <row r="1535" spans="16:17" x14ac:dyDescent="0.25">
      <c r="P1535" t="str">
        <f>CONCATENATE(ROW(P1535)-2," - ",[1]Components!B1531)</f>
        <v xml:space="preserve">1533 - </v>
      </c>
      <c r="Q1535" s="116" t="str">
        <f>CONCATENATE([1]Measures!B1522&amp;" - "&amp;[1]Measures!D1522)</f>
        <v xml:space="preserve"> - </v>
      </c>
    </row>
    <row r="1536" spans="16:17" x14ac:dyDescent="0.25">
      <c r="P1536" t="str">
        <f>CONCATENATE(ROW(P1536)-2," - ",[1]Components!B1532)</f>
        <v xml:space="preserve">1534 - </v>
      </c>
      <c r="Q1536" s="116" t="str">
        <f>CONCATENATE([1]Measures!B1523&amp;" - "&amp;[1]Measures!D1523)</f>
        <v xml:space="preserve"> - </v>
      </c>
    </row>
    <row r="1537" spans="16:17" x14ac:dyDescent="0.25">
      <c r="P1537" t="str">
        <f>CONCATENATE(ROW(P1537)-2," - ",[1]Components!B1533)</f>
        <v xml:space="preserve">1535 - </v>
      </c>
      <c r="Q1537" s="116" t="str">
        <f>CONCATENATE([1]Measures!B1524&amp;" - "&amp;[1]Measures!D1524)</f>
        <v xml:space="preserve"> - </v>
      </c>
    </row>
    <row r="1538" spans="16:17" x14ac:dyDescent="0.25">
      <c r="P1538" t="str">
        <f>CONCATENATE(ROW(P1538)-2," - ",[1]Components!B1534)</f>
        <v xml:space="preserve">1536 - </v>
      </c>
      <c r="Q1538" s="116" t="str">
        <f>CONCATENATE([1]Measures!B1525&amp;" - "&amp;[1]Measures!D1525)</f>
        <v xml:space="preserve"> - </v>
      </c>
    </row>
    <row r="1539" spans="16:17" x14ac:dyDescent="0.25">
      <c r="P1539" t="str">
        <f>CONCATENATE(ROW(P1539)-2," - ",[1]Components!B1535)</f>
        <v xml:space="preserve">1537 - </v>
      </c>
      <c r="Q1539" s="116" t="str">
        <f>CONCATENATE([1]Measures!B1526&amp;" - "&amp;[1]Measures!D1526)</f>
        <v xml:space="preserve"> - </v>
      </c>
    </row>
    <row r="1540" spans="16:17" x14ac:dyDescent="0.25">
      <c r="P1540" t="str">
        <f>CONCATENATE(ROW(P1540)-2," - ",[1]Components!B1536)</f>
        <v xml:space="preserve">1538 - </v>
      </c>
      <c r="Q1540" s="116" t="str">
        <f>CONCATENATE([1]Measures!B1527&amp;" - "&amp;[1]Measures!D1527)</f>
        <v xml:space="preserve"> - </v>
      </c>
    </row>
    <row r="1541" spans="16:17" x14ac:dyDescent="0.25">
      <c r="P1541" t="str">
        <f>CONCATENATE(ROW(P1541)-2," - ",[1]Components!B1537)</f>
        <v xml:space="preserve">1539 - </v>
      </c>
      <c r="Q1541" s="116" t="str">
        <f>CONCATENATE([1]Measures!B1528&amp;" - "&amp;[1]Measures!D1528)</f>
        <v xml:space="preserve"> - </v>
      </c>
    </row>
    <row r="1542" spans="16:17" x14ac:dyDescent="0.25">
      <c r="P1542" t="str">
        <f>CONCATENATE(ROW(P1542)-2," - ",[1]Components!B1538)</f>
        <v xml:space="preserve">1540 - </v>
      </c>
      <c r="Q1542" s="116" t="str">
        <f>CONCATENATE([1]Measures!B1529&amp;" - "&amp;[1]Measures!D1529)</f>
        <v xml:space="preserve"> - </v>
      </c>
    </row>
    <row r="1543" spans="16:17" x14ac:dyDescent="0.25">
      <c r="P1543" t="str">
        <f>CONCATENATE(ROW(P1543)-2," - ",[1]Components!B1539)</f>
        <v xml:space="preserve">1541 - </v>
      </c>
      <c r="Q1543" s="116" t="str">
        <f>CONCATENATE([1]Measures!B1530&amp;" - "&amp;[1]Measures!D1530)</f>
        <v xml:space="preserve"> - </v>
      </c>
    </row>
    <row r="1544" spans="16:17" x14ac:dyDescent="0.25">
      <c r="P1544" t="str">
        <f>CONCATENATE(ROW(P1544)-2," - ",[1]Components!B1540)</f>
        <v xml:space="preserve">1542 - </v>
      </c>
      <c r="Q1544" s="116" t="str">
        <f>CONCATENATE([1]Measures!B1531&amp;" - "&amp;[1]Measures!D1531)</f>
        <v xml:space="preserve"> - </v>
      </c>
    </row>
    <row r="1545" spans="16:17" x14ac:dyDescent="0.25">
      <c r="P1545" t="str">
        <f>CONCATENATE(ROW(P1545)-2," - ",[1]Components!B1541)</f>
        <v xml:space="preserve">1543 - </v>
      </c>
      <c r="Q1545" s="116" t="str">
        <f>CONCATENATE([1]Measures!B1532&amp;" - "&amp;[1]Measures!D1532)</f>
        <v xml:space="preserve"> - </v>
      </c>
    </row>
    <row r="1546" spans="16:17" x14ac:dyDescent="0.25">
      <c r="P1546" t="str">
        <f>CONCATENATE(ROW(P1546)-2," - ",[1]Components!B1542)</f>
        <v xml:space="preserve">1544 - </v>
      </c>
      <c r="Q1546" s="116" t="str">
        <f>CONCATENATE([1]Measures!B1533&amp;" - "&amp;[1]Measures!D1533)</f>
        <v xml:space="preserve"> - </v>
      </c>
    </row>
    <row r="1547" spans="16:17" x14ac:dyDescent="0.25">
      <c r="P1547" t="str">
        <f>CONCATENATE(ROW(P1547)-2," - ",[1]Components!B1543)</f>
        <v xml:space="preserve">1545 - </v>
      </c>
      <c r="Q1547" s="116" t="str">
        <f>CONCATENATE([1]Measures!B1534&amp;" - "&amp;[1]Measures!D1534)</f>
        <v xml:space="preserve"> - </v>
      </c>
    </row>
    <row r="1548" spans="16:17" x14ac:dyDescent="0.25">
      <c r="P1548" t="str">
        <f>CONCATENATE(ROW(P1548)-2," - ",[1]Components!B1544)</f>
        <v xml:space="preserve">1546 - </v>
      </c>
      <c r="Q1548" s="116" t="str">
        <f>CONCATENATE([1]Measures!B1535&amp;" - "&amp;[1]Measures!D1535)</f>
        <v xml:space="preserve"> - </v>
      </c>
    </row>
    <row r="1549" spans="16:17" x14ac:dyDescent="0.25">
      <c r="P1549" t="str">
        <f>CONCATENATE(ROW(P1549)-2," - ",[1]Components!B1545)</f>
        <v xml:space="preserve">1547 - </v>
      </c>
      <c r="Q1549" s="116" t="str">
        <f>CONCATENATE([1]Measures!B1536&amp;" - "&amp;[1]Measures!D1536)</f>
        <v xml:space="preserve"> - </v>
      </c>
    </row>
    <row r="1550" spans="16:17" x14ac:dyDescent="0.25">
      <c r="P1550" t="str">
        <f>CONCATENATE(ROW(P1550)-2," - ",[1]Components!B1546)</f>
        <v xml:space="preserve">1548 - </v>
      </c>
      <c r="Q1550" s="116" t="str">
        <f>CONCATENATE([1]Measures!B1537&amp;" - "&amp;[1]Measures!D1537)</f>
        <v xml:space="preserve"> - </v>
      </c>
    </row>
    <row r="1551" spans="16:17" x14ac:dyDescent="0.25">
      <c r="P1551" t="str">
        <f>CONCATENATE(ROW(P1551)-2," - ",[1]Components!B1547)</f>
        <v xml:space="preserve">1549 - </v>
      </c>
      <c r="Q1551" s="116" t="str">
        <f>CONCATENATE([1]Measures!B1538&amp;" - "&amp;[1]Measures!D1538)</f>
        <v xml:space="preserve"> - </v>
      </c>
    </row>
    <row r="1552" spans="16:17" x14ac:dyDescent="0.25">
      <c r="P1552" t="str">
        <f>CONCATENATE(ROW(P1552)-2," - ",[1]Components!B1548)</f>
        <v xml:space="preserve">1550 - </v>
      </c>
      <c r="Q1552" s="116" t="str">
        <f>CONCATENATE([1]Measures!B1539&amp;" - "&amp;[1]Measures!D1539)</f>
        <v xml:space="preserve"> - </v>
      </c>
    </row>
    <row r="1553" spans="16:17" x14ac:dyDescent="0.25">
      <c r="P1553" t="str">
        <f>CONCATENATE(ROW(P1553)-2," - ",[1]Components!B1549)</f>
        <v xml:space="preserve">1551 - </v>
      </c>
      <c r="Q1553" s="116" t="str">
        <f>CONCATENATE([1]Measures!B1540&amp;" - "&amp;[1]Measures!D1540)</f>
        <v xml:space="preserve"> - </v>
      </c>
    </row>
    <row r="1554" spans="16:17" x14ac:dyDescent="0.25">
      <c r="P1554" t="str">
        <f>CONCATENATE(ROW(P1554)-2," - ",[1]Components!B1550)</f>
        <v xml:space="preserve">1552 - </v>
      </c>
      <c r="Q1554" s="116" t="str">
        <f>CONCATENATE([1]Measures!B1541&amp;" - "&amp;[1]Measures!D1541)</f>
        <v xml:space="preserve"> - </v>
      </c>
    </row>
    <row r="1555" spans="16:17" x14ac:dyDescent="0.25">
      <c r="P1555" t="str">
        <f>CONCATENATE(ROW(P1555)-2," - ",[1]Components!B1551)</f>
        <v xml:space="preserve">1553 - </v>
      </c>
      <c r="Q1555" s="116" t="str">
        <f>CONCATENATE([1]Measures!B1542&amp;" - "&amp;[1]Measures!D1542)</f>
        <v xml:space="preserve"> - </v>
      </c>
    </row>
    <row r="1556" spans="16:17" x14ac:dyDescent="0.25">
      <c r="P1556" t="str">
        <f>CONCATENATE(ROW(P1556)-2," - ",[1]Components!B1552)</f>
        <v xml:space="preserve">1554 - </v>
      </c>
      <c r="Q1556" s="116" t="str">
        <f>CONCATENATE([1]Measures!B1543&amp;" - "&amp;[1]Measures!D1543)</f>
        <v xml:space="preserve"> - </v>
      </c>
    </row>
    <row r="1557" spans="16:17" x14ac:dyDescent="0.25">
      <c r="P1557" t="str">
        <f>CONCATENATE(ROW(P1557)-2," - ",[1]Components!B1553)</f>
        <v xml:space="preserve">1555 - </v>
      </c>
      <c r="Q1557" s="116" t="str">
        <f>CONCATENATE([1]Measures!B1544&amp;" - "&amp;[1]Measures!D1544)</f>
        <v xml:space="preserve"> - </v>
      </c>
    </row>
    <row r="1558" spans="16:17" x14ac:dyDescent="0.25">
      <c r="P1558" t="str">
        <f>CONCATENATE(ROW(P1558)-2," - ",[1]Components!B1554)</f>
        <v xml:space="preserve">1556 - </v>
      </c>
      <c r="Q1558" s="116" t="str">
        <f>CONCATENATE([1]Measures!B1545&amp;" - "&amp;[1]Measures!D1545)</f>
        <v xml:space="preserve"> - </v>
      </c>
    </row>
    <row r="1559" spans="16:17" x14ac:dyDescent="0.25">
      <c r="P1559" t="str">
        <f>CONCATENATE(ROW(P1559)-2," - ",[1]Components!B1555)</f>
        <v xml:space="preserve">1557 - </v>
      </c>
      <c r="Q1559" s="116" t="str">
        <f>CONCATENATE([1]Measures!B1546&amp;" - "&amp;[1]Measures!D1546)</f>
        <v xml:space="preserve"> - </v>
      </c>
    </row>
    <row r="1560" spans="16:17" x14ac:dyDescent="0.25">
      <c r="P1560" t="str">
        <f>CONCATENATE(ROW(P1560)-2," - ",[1]Components!B1556)</f>
        <v xml:space="preserve">1558 - </v>
      </c>
      <c r="Q1560" s="116" t="str">
        <f>CONCATENATE([1]Measures!B1547&amp;" - "&amp;[1]Measures!D1547)</f>
        <v xml:space="preserve"> - </v>
      </c>
    </row>
    <row r="1561" spans="16:17" x14ac:dyDescent="0.25">
      <c r="P1561" t="str">
        <f>CONCATENATE(ROW(P1561)-2," - ",[1]Components!B1557)</f>
        <v xml:space="preserve">1559 - </v>
      </c>
      <c r="Q1561" s="116" t="str">
        <f>CONCATENATE([1]Measures!B1548&amp;" - "&amp;[1]Measures!D1548)</f>
        <v xml:space="preserve"> - </v>
      </c>
    </row>
    <row r="1562" spans="16:17" x14ac:dyDescent="0.25">
      <c r="P1562" t="str">
        <f>CONCATENATE(ROW(P1562)-2," - ",[1]Components!B1558)</f>
        <v xml:space="preserve">1560 - </v>
      </c>
      <c r="Q1562" s="116" t="str">
        <f>CONCATENATE([1]Measures!B1549&amp;" - "&amp;[1]Measures!D1549)</f>
        <v xml:space="preserve"> - </v>
      </c>
    </row>
    <row r="1563" spans="16:17" x14ac:dyDescent="0.25">
      <c r="P1563" t="str">
        <f>CONCATENATE(ROW(P1563)-2," - ",[1]Components!B1559)</f>
        <v xml:space="preserve">1561 - </v>
      </c>
      <c r="Q1563" s="116" t="str">
        <f>CONCATENATE([1]Measures!B1550&amp;" - "&amp;[1]Measures!D1550)</f>
        <v xml:space="preserve"> - </v>
      </c>
    </row>
    <row r="1564" spans="16:17" x14ac:dyDescent="0.25">
      <c r="P1564" t="str">
        <f>CONCATENATE(ROW(P1564)-2," - ",[1]Components!B1560)</f>
        <v xml:space="preserve">1562 - </v>
      </c>
      <c r="Q1564" s="116" t="str">
        <f>CONCATENATE([1]Measures!B1551&amp;" - "&amp;[1]Measures!D1551)</f>
        <v xml:space="preserve"> - </v>
      </c>
    </row>
    <row r="1565" spans="16:17" x14ac:dyDescent="0.25">
      <c r="P1565" t="str">
        <f>CONCATENATE(ROW(P1565)-2," - ",[1]Components!B1561)</f>
        <v xml:space="preserve">1563 - </v>
      </c>
      <c r="Q1565" s="116" t="str">
        <f>CONCATENATE([1]Measures!B1552&amp;" - "&amp;[1]Measures!D1552)</f>
        <v xml:space="preserve"> - </v>
      </c>
    </row>
    <row r="1566" spans="16:17" x14ac:dyDescent="0.25">
      <c r="P1566" t="str">
        <f>CONCATENATE(ROW(P1566)-2," - ",[1]Components!B1562)</f>
        <v xml:space="preserve">1564 - </v>
      </c>
      <c r="Q1566" s="116" t="str">
        <f>CONCATENATE([1]Measures!B1553&amp;" - "&amp;[1]Measures!D1553)</f>
        <v xml:space="preserve"> - </v>
      </c>
    </row>
    <row r="1567" spans="16:17" x14ac:dyDescent="0.25">
      <c r="P1567" t="str">
        <f>CONCATENATE(ROW(P1567)-2," - ",[1]Components!B1563)</f>
        <v xml:space="preserve">1565 - </v>
      </c>
      <c r="Q1567" s="116" t="str">
        <f>CONCATENATE([1]Measures!B1554&amp;" - "&amp;[1]Measures!D1554)</f>
        <v xml:space="preserve"> - </v>
      </c>
    </row>
    <row r="1568" spans="16:17" x14ac:dyDescent="0.25">
      <c r="P1568" t="str">
        <f>CONCATENATE(ROW(P1568)-2," - ",[1]Components!B1564)</f>
        <v xml:space="preserve">1566 - </v>
      </c>
      <c r="Q1568" s="116" t="str">
        <f>CONCATENATE([1]Measures!B1555&amp;" - "&amp;[1]Measures!D1555)</f>
        <v xml:space="preserve"> - </v>
      </c>
    </row>
    <row r="1569" spans="16:17" x14ac:dyDescent="0.25">
      <c r="P1569" t="str">
        <f>CONCATENATE(ROW(P1569)-2," - ",[1]Components!B1565)</f>
        <v xml:space="preserve">1567 - </v>
      </c>
      <c r="Q1569" s="116" t="str">
        <f>CONCATENATE([1]Measures!B1556&amp;" - "&amp;[1]Measures!D1556)</f>
        <v xml:space="preserve"> - </v>
      </c>
    </row>
    <row r="1570" spans="16:17" x14ac:dyDescent="0.25">
      <c r="P1570" t="str">
        <f>CONCATENATE(ROW(P1570)-2," - ",[1]Components!B1566)</f>
        <v xml:space="preserve">1568 - </v>
      </c>
      <c r="Q1570" s="116" t="str">
        <f>CONCATENATE([1]Measures!B1557&amp;" - "&amp;[1]Measures!D1557)</f>
        <v xml:space="preserve"> - </v>
      </c>
    </row>
    <row r="1571" spans="16:17" x14ac:dyDescent="0.25">
      <c r="P1571" t="str">
        <f>CONCATENATE(ROW(P1571)-2," - ",[1]Components!B1567)</f>
        <v xml:space="preserve">1569 - </v>
      </c>
      <c r="Q1571" s="116" t="str">
        <f>CONCATENATE([1]Measures!B1558&amp;" - "&amp;[1]Measures!D1558)</f>
        <v xml:space="preserve"> - </v>
      </c>
    </row>
    <row r="1572" spans="16:17" x14ac:dyDescent="0.25">
      <c r="P1572" t="str">
        <f>CONCATENATE(ROW(P1572)-2," - ",[1]Components!B1568)</f>
        <v xml:space="preserve">1570 - </v>
      </c>
      <c r="Q1572" s="116" t="str">
        <f>CONCATENATE([1]Measures!B1559&amp;" - "&amp;[1]Measures!D1559)</f>
        <v xml:space="preserve"> - </v>
      </c>
    </row>
    <row r="1573" spans="16:17" x14ac:dyDescent="0.25">
      <c r="P1573" t="str">
        <f>CONCATENATE(ROW(P1573)-2," - ",[1]Components!B1569)</f>
        <v xml:space="preserve">1571 - </v>
      </c>
      <c r="Q1573" s="116" t="str">
        <f>CONCATENATE([1]Measures!B1560&amp;" - "&amp;[1]Measures!D1560)</f>
        <v xml:space="preserve"> - </v>
      </c>
    </row>
    <row r="1574" spans="16:17" x14ac:dyDescent="0.25">
      <c r="P1574" t="str">
        <f>CONCATENATE(ROW(P1574)-2," - ",[1]Components!B1570)</f>
        <v xml:space="preserve">1572 - </v>
      </c>
      <c r="Q1574" s="116" t="str">
        <f>CONCATENATE([1]Measures!B1561&amp;" - "&amp;[1]Measures!D1561)</f>
        <v xml:space="preserve"> - </v>
      </c>
    </row>
    <row r="1575" spans="16:17" x14ac:dyDescent="0.25">
      <c r="P1575" t="str">
        <f>CONCATENATE(ROW(P1575)-2," - ",[1]Components!B1571)</f>
        <v xml:space="preserve">1573 - </v>
      </c>
      <c r="Q1575" s="116" t="str">
        <f>CONCATENATE([1]Measures!B1562&amp;" - "&amp;[1]Measures!D1562)</f>
        <v xml:space="preserve"> - </v>
      </c>
    </row>
    <row r="1576" spans="16:17" x14ac:dyDescent="0.25">
      <c r="P1576" t="str">
        <f>CONCATENATE(ROW(P1576)-2," - ",[1]Components!B1572)</f>
        <v xml:space="preserve">1574 - </v>
      </c>
      <c r="Q1576" s="116" t="str">
        <f>CONCATENATE([1]Measures!B1563&amp;" - "&amp;[1]Measures!D1563)</f>
        <v xml:space="preserve"> - </v>
      </c>
    </row>
    <row r="1577" spans="16:17" x14ac:dyDescent="0.25">
      <c r="P1577" t="str">
        <f>CONCATENATE(ROW(P1577)-2," - ",[1]Components!B1573)</f>
        <v xml:space="preserve">1575 - </v>
      </c>
      <c r="Q1577" s="116" t="str">
        <f>CONCATENATE([1]Measures!B1564&amp;" - "&amp;[1]Measures!D1564)</f>
        <v xml:space="preserve"> - </v>
      </c>
    </row>
    <row r="1578" spans="16:17" x14ac:dyDescent="0.25">
      <c r="P1578" t="str">
        <f>CONCATENATE(ROW(P1578)-2," - ",[1]Components!B1574)</f>
        <v xml:space="preserve">1576 - </v>
      </c>
      <c r="Q1578" s="116" t="str">
        <f>CONCATENATE([1]Measures!B1565&amp;" - "&amp;[1]Measures!D1565)</f>
        <v xml:space="preserve"> - </v>
      </c>
    </row>
    <row r="1579" spans="16:17" x14ac:dyDescent="0.25">
      <c r="P1579" t="str">
        <f>CONCATENATE(ROW(P1579)-2," - ",[1]Components!B1575)</f>
        <v xml:space="preserve">1577 - </v>
      </c>
      <c r="Q1579" s="116" t="str">
        <f>CONCATENATE([1]Measures!B1566&amp;" - "&amp;[1]Measures!D1566)</f>
        <v xml:space="preserve"> - </v>
      </c>
    </row>
    <row r="1580" spans="16:17" x14ac:dyDescent="0.25">
      <c r="P1580" t="str">
        <f>CONCATENATE(ROW(P1580)-2," - ",[1]Components!B1576)</f>
        <v xml:space="preserve">1578 - </v>
      </c>
      <c r="Q1580" s="116" t="str">
        <f>CONCATENATE([1]Measures!B1567&amp;" - "&amp;[1]Measures!D1567)</f>
        <v xml:space="preserve"> - </v>
      </c>
    </row>
    <row r="1581" spans="16:17" x14ac:dyDescent="0.25">
      <c r="P1581" t="str">
        <f>CONCATENATE(ROW(P1581)-2," - ",[1]Components!B1577)</f>
        <v xml:space="preserve">1579 - </v>
      </c>
      <c r="Q1581" s="116" t="str">
        <f>CONCATENATE([1]Measures!B1568&amp;" - "&amp;[1]Measures!D1568)</f>
        <v xml:space="preserve"> - </v>
      </c>
    </row>
    <row r="1582" spans="16:17" x14ac:dyDescent="0.25">
      <c r="P1582" t="str">
        <f>CONCATENATE(ROW(P1582)-2," - ",[1]Components!B1578)</f>
        <v xml:space="preserve">1580 - </v>
      </c>
      <c r="Q1582" s="116" t="str">
        <f>CONCATENATE([1]Measures!B1569&amp;" - "&amp;[1]Measures!D1569)</f>
        <v xml:space="preserve"> - </v>
      </c>
    </row>
    <row r="1583" spans="16:17" x14ac:dyDescent="0.25">
      <c r="P1583" t="str">
        <f>CONCATENATE(ROW(P1583)-2," - ",[1]Components!B1579)</f>
        <v xml:space="preserve">1581 - </v>
      </c>
      <c r="Q1583" s="116" t="str">
        <f>CONCATENATE([1]Measures!B1570&amp;" - "&amp;[1]Measures!D1570)</f>
        <v xml:space="preserve"> - </v>
      </c>
    </row>
    <row r="1584" spans="16:17" x14ac:dyDescent="0.25">
      <c r="P1584" t="str">
        <f>CONCATENATE(ROW(P1584)-2," - ",[1]Components!B1580)</f>
        <v xml:space="preserve">1582 - </v>
      </c>
      <c r="Q1584" s="116" t="str">
        <f>CONCATENATE([1]Measures!B1571&amp;" - "&amp;[1]Measures!D1571)</f>
        <v xml:space="preserve"> - </v>
      </c>
    </row>
    <row r="1585" spans="16:17" x14ac:dyDescent="0.25">
      <c r="P1585" t="str">
        <f>CONCATENATE(ROW(P1585)-2," - ",[1]Components!B1581)</f>
        <v xml:space="preserve">1583 - </v>
      </c>
      <c r="Q1585" s="116" t="str">
        <f>CONCATENATE([1]Measures!B1572&amp;" - "&amp;[1]Measures!D1572)</f>
        <v xml:space="preserve"> - </v>
      </c>
    </row>
    <row r="1586" spans="16:17" x14ac:dyDescent="0.25">
      <c r="P1586" t="str">
        <f>CONCATENATE(ROW(P1586)-2," - ",[1]Components!B1582)</f>
        <v xml:space="preserve">1584 - </v>
      </c>
      <c r="Q1586" s="116" t="str">
        <f>CONCATENATE([1]Measures!B1573&amp;" - "&amp;[1]Measures!D1573)</f>
        <v xml:space="preserve"> - </v>
      </c>
    </row>
    <row r="1587" spans="16:17" x14ac:dyDescent="0.25">
      <c r="P1587" t="str">
        <f>CONCATENATE(ROW(P1587)-2," - ",[1]Components!B1583)</f>
        <v xml:space="preserve">1585 - </v>
      </c>
      <c r="Q1587" s="116" t="str">
        <f>CONCATENATE([1]Measures!B1574&amp;" - "&amp;[1]Measures!D1574)</f>
        <v xml:space="preserve"> - </v>
      </c>
    </row>
    <row r="1588" spans="16:17" x14ac:dyDescent="0.25">
      <c r="P1588" t="str">
        <f>CONCATENATE(ROW(P1588)-2," - ",[1]Components!B1584)</f>
        <v xml:space="preserve">1586 - </v>
      </c>
      <c r="Q1588" s="116" t="str">
        <f>CONCATENATE([1]Measures!B1575&amp;" - "&amp;[1]Measures!D1575)</f>
        <v xml:space="preserve"> - </v>
      </c>
    </row>
    <row r="1589" spans="16:17" x14ac:dyDescent="0.25">
      <c r="P1589" t="str">
        <f>CONCATENATE(ROW(P1589)-2," - ",[1]Components!B1585)</f>
        <v xml:space="preserve">1587 - </v>
      </c>
      <c r="Q1589" s="116" t="str">
        <f>CONCATENATE([1]Measures!B1576&amp;" - "&amp;[1]Measures!D1576)</f>
        <v xml:space="preserve"> - </v>
      </c>
    </row>
    <row r="1590" spans="16:17" x14ac:dyDescent="0.25">
      <c r="P1590" t="str">
        <f>CONCATENATE(ROW(P1590)-2," - ",[1]Components!B1586)</f>
        <v xml:space="preserve">1588 - </v>
      </c>
      <c r="Q1590" s="116" t="str">
        <f>CONCATENATE([1]Measures!B1577&amp;" - "&amp;[1]Measures!D1577)</f>
        <v xml:space="preserve"> - </v>
      </c>
    </row>
    <row r="1591" spans="16:17" x14ac:dyDescent="0.25">
      <c r="P1591" t="str">
        <f>CONCATENATE(ROW(P1591)-2," - ",[1]Components!B1587)</f>
        <v xml:space="preserve">1589 - </v>
      </c>
      <c r="Q1591" s="116" t="str">
        <f>CONCATENATE([1]Measures!B1578&amp;" - "&amp;[1]Measures!D1578)</f>
        <v xml:space="preserve"> - </v>
      </c>
    </row>
    <row r="1592" spans="16:17" x14ac:dyDescent="0.25">
      <c r="P1592" t="str">
        <f>CONCATENATE(ROW(P1592)-2," - ",[1]Components!B1588)</f>
        <v xml:space="preserve">1590 - </v>
      </c>
      <c r="Q1592" s="116" t="str">
        <f>CONCATENATE([1]Measures!B1579&amp;" - "&amp;[1]Measures!D1579)</f>
        <v xml:space="preserve"> - </v>
      </c>
    </row>
    <row r="1593" spans="16:17" x14ac:dyDescent="0.25">
      <c r="P1593" t="str">
        <f>CONCATENATE(ROW(P1593)-2," - ",[1]Components!B1589)</f>
        <v xml:space="preserve">1591 - </v>
      </c>
      <c r="Q1593" s="116" t="str">
        <f>CONCATENATE([1]Measures!B1580&amp;" - "&amp;[1]Measures!D1580)</f>
        <v xml:space="preserve"> - </v>
      </c>
    </row>
    <row r="1594" spans="16:17" x14ac:dyDescent="0.25">
      <c r="P1594" t="str">
        <f>CONCATENATE(ROW(P1594)-2," - ",[1]Components!B1590)</f>
        <v xml:space="preserve">1592 - </v>
      </c>
      <c r="Q1594" s="116" t="str">
        <f>CONCATENATE([1]Measures!B1581&amp;" - "&amp;[1]Measures!D1581)</f>
        <v xml:space="preserve"> - </v>
      </c>
    </row>
    <row r="1595" spans="16:17" x14ac:dyDescent="0.25">
      <c r="P1595" t="str">
        <f>CONCATENATE(ROW(P1595)-2," - ",[1]Components!B1591)</f>
        <v xml:space="preserve">1593 - </v>
      </c>
      <c r="Q1595" s="116" t="str">
        <f>CONCATENATE([1]Measures!B1582&amp;" - "&amp;[1]Measures!D1582)</f>
        <v xml:space="preserve"> - </v>
      </c>
    </row>
    <row r="1596" spans="16:17" x14ac:dyDescent="0.25">
      <c r="P1596" t="str">
        <f>CONCATENATE(ROW(P1596)-2," - ",[1]Components!B1592)</f>
        <v xml:space="preserve">1594 - </v>
      </c>
      <c r="Q1596" s="116" t="str">
        <f>CONCATENATE([1]Measures!B1583&amp;" - "&amp;[1]Measures!D1583)</f>
        <v xml:space="preserve"> - </v>
      </c>
    </row>
    <row r="1597" spans="16:17" x14ac:dyDescent="0.25">
      <c r="P1597" t="str">
        <f>CONCATENATE(ROW(P1597)-2," - ",[1]Components!B1593)</f>
        <v xml:space="preserve">1595 - </v>
      </c>
      <c r="Q1597" s="116" t="str">
        <f>CONCATENATE([1]Measures!B1584&amp;" - "&amp;[1]Measures!D1584)</f>
        <v xml:space="preserve"> - </v>
      </c>
    </row>
    <row r="1598" spans="16:17" x14ac:dyDescent="0.25">
      <c r="P1598" t="str">
        <f>CONCATENATE(ROW(P1598)-2," - ",[1]Components!B1594)</f>
        <v xml:space="preserve">1596 - </v>
      </c>
      <c r="Q1598" s="116" t="str">
        <f>CONCATENATE([1]Measures!B1585&amp;" - "&amp;[1]Measures!D1585)</f>
        <v xml:space="preserve"> - </v>
      </c>
    </row>
    <row r="1599" spans="16:17" x14ac:dyDescent="0.25">
      <c r="P1599" t="str">
        <f>CONCATENATE(ROW(P1599)-2," - ",[1]Components!B1595)</f>
        <v xml:space="preserve">1597 - </v>
      </c>
      <c r="Q1599" s="116" t="str">
        <f>CONCATENATE([1]Measures!B1586&amp;" - "&amp;[1]Measures!D1586)</f>
        <v xml:space="preserve"> - </v>
      </c>
    </row>
    <row r="1600" spans="16:17" x14ac:dyDescent="0.25">
      <c r="P1600" t="str">
        <f>CONCATENATE(ROW(P1600)-2," - ",[1]Components!B1596)</f>
        <v xml:space="preserve">1598 - </v>
      </c>
      <c r="Q1600" s="116" t="str">
        <f>CONCATENATE([1]Measures!B1587&amp;" - "&amp;[1]Measures!D1587)</f>
        <v xml:space="preserve"> - </v>
      </c>
    </row>
    <row r="1601" spans="16:17" x14ac:dyDescent="0.25">
      <c r="P1601" t="str">
        <f>CONCATENATE(ROW(P1601)-2," - ",[1]Components!B1597)</f>
        <v xml:space="preserve">1599 - </v>
      </c>
      <c r="Q1601" s="116" t="str">
        <f>CONCATENATE([1]Measures!B1588&amp;" - "&amp;[1]Measures!D1588)</f>
        <v xml:space="preserve"> - </v>
      </c>
    </row>
    <row r="1602" spans="16:17" x14ac:dyDescent="0.25">
      <c r="P1602" t="str">
        <f>CONCATENATE(ROW(P1602)-2," - ",[1]Components!B1598)</f>
        <v xml:space="preserve">1600 - </v>
      </c>
      <c r="Q1602" s="116" t="str">
        <f>CONCATENATE([1]Measures!B1589&amp;" - "&amp;[1]Measures!D1589)</f>
        <v xml:space="preserve"> - </v>
      </c>
    </row>
    <row r="1603" spans="16:17" x14ac:dyDescent="0.25">
      <c r="P1603" t="str">
        <f>CONCATENATE(ROW(P1603)-2," - ",[1]Components!B1599)</f>
        <v xml:space="preserve">1601 - </v>
      </c>
      <c r="Q1603" s="116" t="str">
        <f>CONCATENATE([1]Measures!B1590&amp;" - "&amp;[1]Measures!D1590)</f>
        <v xml:space="preserve"> - </v>
      </c>
    </row>
    <row r="1604" spans="16:17" x14ac:dyDescent="0.25">
      <c r="P1604" t="str">
        <f>CONCATENATE(ROW(P1604)-2," - ",[1]Components!B1600)</f>
        <v xml:space="preserve">1602 - </v>
      </c>
      <c r="Q1604" s="116" t="str">
        <f>CONCATENATE([1]Measures!B1591&amp;" - "&amp;[1]Measures!D1591)</f>
        <v xml:space="preserve"> - </v>
      </c>
    </row>
    <row r="1605" spans="16:17" x14ac:dyDescent="0.25">
      <c r="P1605" t="str">
        <f>CONCATENATE(ROW(P1605)-2," - ",[1]Components!B1601)</f>
        <v xml:space="preserve">1603 - </v>
      </c>
      <c r="Q1605" s="116" t="str">
        <f>CONCATENATE([1]Measures!B1592&amp;" - "&amp;[1]Measures!D1592)</f>
        <v xml:space="preserve"> - </v>
      </c>
    </row>
    <row r="1606" spans="16:17" x14ac:dyDescent="0.25">
      <c r="P1606" t="str">
        <f>CONCATENATE(ROW(P1606)-2," - ",[1]Components!B1602)</f>
        <v xml:space="preserve">1604 - </v>
      </c>
      <c r="Q1606" s="116" t="str">
        <f>CONCATENATE([1]Measures!B1593&amp;" - "&amp;[1]Measures!D1593)</f>
        <v xml:space="preserve"> - </v>
      </c>
    </row>
    <row r="1607" spans="16:17" x14ac:dyDescent="0.25">
      <c r="P1607" t="str">
        <f>CONCATENATE(ROW(P1607)-2," - ",[1]Components!B1603)</f>
        <v xml:space="preserve">1605 - </v>
      </c>
      <c r="Q1607" s="116" t="str">
        <f>CONCATENATE([1]Measures!B1594&amp;" - "&amp;[1]Measures!D1594)</f>
        <v xml:space="preserve"> - </v>
      </c>
    </row>
    <row r="1608" spans="16:17" x14ac:dyDescent="0.25">
      <c r="P1608" t="str">
        <f>CONCATENATE(ROW(P1608)-2," - ",[1]Components!B1604)</f>
        <v xml:space="preserve">1606 - </v>
      </c>
      <c r="Q1608" s="116" t="str">
        <f>CONCATENATE([1]Measures!B1595&amp;" - "&amp;[1]Measures!D1595)</f>
        <v xml:space="preserve"> - </v>
      </c>
    </row>
    <row r="1609" spans="16:17" x14ac:dyDescent="0.25">
      <c r="P1609" t="str">
        <f>CONCATENATE(ROW(P1609)-2," - ",[1]Components!B1605)</f>
        <v xml:space="preserve">1607 - </v>
      </c>
      <c r="Q1609" s="116" t="str">
        <f>CONCATENATE([1]Measures!B1596&amp;" - "&amp;[1]Measures!D1596)</f>
        <v xml:space="preserve"> - </v>
      </c>
    </row>
    <row r="1610" spans="16:17" x14ac:dyDescent="0.25">
      <c r="P1610" t="str">
        <f>CONCATENATE(ROW(P1610)-2," - ",[1]Components!B1606)</f>
        <v xml:space="preserve">1608 - </v>
      </c>
      <c r="Q1610" s="116" t="str">
        <f>CONCATENATE([1]Measures!B1597&amp;" - "&amp;[1]Measures!D1597)</f>
        <v xml:space="preserve"> - </v>
      </c>
    </row>
    <row r="1611" spans="16:17" x14ac:dyDescent="0.25">
      <c r="P1611" t="str">
        <f>CONCATENATE(ROW(P1611)-2," - ",[1]Components!B1607)</f>
        <v xml:space="preserve">1609 - </v>
      </c>
      <c r="Q1611" s="116" t="str">
        <f>CONCATENATE([1]Measures!B1598&amp;" - "&amp;[1]Measures!D1598)</f>
        <v xml:space="preserve"> - </v>
      </c>
    </row>
    <row r="1612" spans="16:17" x14ac:dyDescent="0.25">
      <c r="P1612" t="str">
        <f>CONCATENATE(ROW(P1612)-2," - ",[1]Components!B1608)</f>
        <v xml:space="preserve">1610 - </v>
      </c>
      <c r="Q1612" s="116" t="str">
        <f>CONCATENATE([1]Measures!B1599&amp;" - "&amp;[1]Measures!D1599)</f>
        <v xml:space="preserve"> - </v>
      </c>
    </row>
    <row r="1613" spans="16:17" x14ac:dyDescent="0.25">
      <c r="P1613" t="str">
        <f>CONCATENATE(ROW(P1613)-2," - ",[1]Components!B1609)</f>
        <v xml:space="preserve">1611 - </v>
      </c>
      <c r="Q1613" s="116" t="str">
        <f>CONCATENATE([1]Measures!B1600&amp;" - "&amp;[1]Measures!D1600)</f>
        <v xml:space="preserve"> - </v>
      </c>
    </row>
    <row r="1614" spans="16:17" x14ac:dyDescent="0.25">
      <c r="P1614" t="str">
        <f>CONCATENATE(ROW(P1614)-2," - ",[1]Components!B1610)</f>
        <v xml:space="preserve">1612 - </v>
      </c>
      <c r="Q1614" s="116" t="str">
        <f>CONCATENATE([1]Measures!B1601&amp;" - "&amp;[1]Measures!D1601)</f>
        <v xml:space="preserve"> - </v>
      </c>
    </row>
    <row r="1615" spans="16:17" x14ac:dyDescent="0.25">
      <c r="P1615" t="str">
        <f>CONCATENATE(ROW(P1615)-2," - ",[1]Components!B1611)</f>
        <v xml:space="preserve">1613 - </v>
      </c>
      <c r="Q1615" s="116" t="str">
        <f>CONCATENATE([1]Measures!B1602&amp;" - "&amp;[1]Measures!D1602)</f>
        <v xml:space="preserve"> - </v>
      </c>
    </row>
    <row r="1616" spans="16:17" x14ac:dyDescent="0.25">
      <c r="P1616" t="str">
        <f>CONCATENATE(ROW(P1616)-2," - ",[1]Components!B1612)</f>
        <v xml:space="preserve">1614 - </v>
      </c>
      <c r="Q1616" s="116" t="str">
        <f>CONCATENATE([1]Measures!B1603&amp;" - "&amp;[1]Measures!D1603)</f>
        <v xml:space="preserve"> - </v>
      </c>
    </row>
    <row r="1617" spans="16:17" x14ac:dyDescent="0.25">
      <c r="P1617" t="str">
        <f>CONCATENATE(ROW(P1617)-2," - ",[1]Components!B1613)</f>
        <v xml:space="preserve">1615 - </v>
      </c>
      <c r="Q1617" s="116" t="str">
        <f>CONCATENATE([1]Measures!B1604&amp;" - "&amp;[1]Measures!D1604)</f>
        <v xml:space="preserve"> - </v>
      </c>
    </row>
    <row r="1618" spans="16:17" x14ac:dyDescent="0.25">
      <c r="P1618" t="str">
        <f>CONCATENATE(ROW(P1618)-2," - ",[1]Components!B1614)</f>
        <v xml:space="preserve">1616 - </v>
      </c>
      <c r="Q1618" s="116" t="str">
        <f>CONCATENATE([1]Measures!B1605&amp;" - "&amp;[1]Measures!D1605)</f>
        <v xml:space="preserve"> - </v>
      </c>
    </row>
    <row r="1619" spans="16:17" x14ac:dyDescent="0.25">
      <c r="P1619" t="str">
        <f>CONCATENATE(ROW(P1619)-2," - ",[1]Components!B1615)</f>
        <v xml:space="preserve">1617 - </v>
      </c>
      <c r="Q1619" s="116" t="str">
        <f>CONCATENATE([1]Measures!B1606&amp;" - "&amp;[1]Measures!D1606)</f>
        <v xml:space="preserve"> - </v>
      </c>
    </row>
    <row r="1620" spans="16:17" x14ac:dyDescent="0.25">
      <c r="P1620" t="str">
        <f>CONCATENATE(ROW(P1620)-2," - ",[1]Components!B1616)</f>
        <v xml:space="preserve">1618 - </v>
      </c>
      <c r="Q1620" s="116" t="str">
        <f>CONCATENATE([1]Measures!B1607&amp;" - "&amp;[1]Measures!D1607)</f>
        <v xml:space="preserve"> - </v>
      </c>
    </row>
    <row r="1621" spans="16:17" x14ac:dyDescent="0.25">
      <c r="P1621" t="str">
        <f>CONCATENATE(ROW(P1621)-2," - ",[1]Components!B1617)</f>
        <v xml:space="preserve">1619 - </v>
      </c>
      <c r="Q1621" s="116" t="str">
        <f>CONCATENATE([1]Measures!B1608&amp;" - "&amp;[1]Measures!D1608)</f>
        <v xml:space="preserve"> - </v>
      </c>
    </row>
    <row r="1622" spans="16:17" x14ac:dyDescent="0.25">
      <c r="P1622" t="str">
        <f>CONCATENATE(ROW(P1622)-2," - ",[1]Components!B1618)</f>
        <v xml:space="preserve">1620 - </v>
      </c>
      <c r="Q1622" s="116" t="str">
        <f>CONCATENATE([1]Measures!B1609&amp;" - "&amp;[1]Measures!D1609)</f>
        <v xml:space="preserve"> - </v>
      </c>
    </row>
    <row r="1623" spans="16:17" x14ac:dyDescent="0.25">
      <c r="P1623" t="str">
        <f>CONCATENATE(ROW(P1623)-2," - ",[1]Components!B1619)</f>
        <v xml:space="preserve">1621 - </v>
      </c>
      <c r="Q1623" s="116" t="str">
        <f>CONCATENATE([1]Measures!B1610&amp;" - "&amp;[1]Measures!D1610)</f>
        <v xml:space="preserve"> - </v>
      </c>
    </row>
    <row r="1624" spans="16:17" x14ac:dyDescent="0.25">
      <c r="P1624" t="str">
        <f>CONCATENATE(ROW(P1624)-2," - ",[1]Components!B1620)</f>
        <v xml:space="preserve">1622 - </v>
      </c>
      <c r="Q1624" s="116" t="str">
        <f>CONCATENATE([1]Measures!B1611&amp;" - "&amp;[1]Measures!D1611)</f>
        <v xml:space="preserve"> - </v>
      </c>
    </row>
    <row r="1625" spans="16:17" x14ac:dyDescent="0.25">
      <c r="P1625" t="str">
        <f>CONCATENATE(ROW(P1625)-2," - ",[1]Components!B1621)</f>
        <v xml:space="preserve">1623 - </v>
      </c>
      <c r="Q1625" s="116" t="str">
        <f>CONCATENATE([1]Measures!B1612&amp;" - "&amp;[1]Measures!D1612)</f>
        <v xml:space="preserve"> - </v>
      </c>
    </row>
    <row r="1626" spans="16:17" x14ac:dyDescent="0.25">
      <c r="P1626" t="str">
        <f>CONCATENATE(ROW(P1626)-2," - ",[1]Components!B1622)</f>
        <v xml:space="preserve">1624 - </v>
      </c>
      <c r="Q1626" s="116" t="str">
        <f>CONCATENATE([1]Measures!B1613&amp;" - "&amp;[1]Measures!D1613)</f>
        <v xml:space="preserve"> - </v>
      </c>
    </row>
    <row r="1627" spans="16:17" x14ac:dyDescent="0.25">
      <c r="P1627" t="str">
        <f>CONCATENATE(ROW(P1627)-2," - ",[1]Components!B1623)</f>
        <v xml:space="preserve">1625 - </v>
      </c>
      <c r="Q1627" s="116" t="str">
        <f>CONCATENATE([1]Measures!B1614&amp;" - "&amp;[1]Measures!D1614)</f>
        <v xml:space="preserve"> - </v>
      </c>
    </row>
    <row r="1628" spans="16:17" x14ac:dyDescent="0.25">
      <c r="P1628" t="str">
        <f>CONCATENATE(ROW(P1628)-2," - ",[1]Components!B1624)</f>
        <v xml:space="preserve">1626 - </v>
      </c>
      <c r="Q1628" s="116" t="str">
        <f>CONCATENATE([1]Measures!B1615&amp;" - "&amp;[1]Measures!D1615)</f>
        <v xml:space="preserve"> - </v>
      </c>
    </row>
    <row r="1629" spans="16:17" x14ac:dyDescent="0.25">
      <c r="P1629" t="str">
        <f>CONCATENATE(ROW(P1629)-2," - ",[1]Components!B1625)</f>
        <v xml:space="preserve">1627 - </v>
      </c>
      <c r="Q1629" s="116" t="str">
        <f>CONCATENATE([1]Measures!B1616&amp;" - "&amp;[1]Measures!D1616)</f>
        <v xml:space="preserve"> - </v>
      </c>
    </row>
    <row r="1630" spans="16:17" x14ac:dyDescent="0.25">
      <c r="P1630" t="str">
        <f>CONCATENATE(ROW(P1630)-2," - ",[1]Components!B1626)</f>
        <v xml:space="preserve">1628 - </v>
      </c>
      <c r="Q1630" s="116" t="str">
        <f>CONCATENATE([1]Measures!B1617&amp;" - "&amp;[1]Measures!D1617)</f>
        <v xml:space="preserve"> - </v>
      </c>
    </row>
    <row r="1631" spans="16:17" x14ac:dyDescent="0.25">
      <c r="P1631" t="str">
        <f>CONCATENATE(ROW(P1631)-2," - ",[1]Components!B1627)</f>
        <v xml:space="preserve">1629 - </v>
      </c>
      <c r="Q1631" s="116" t="str">
        <f>CONCATENATE([1]Measures!B1618&amp;" - "&amp;[1]Measures!D1618)</f>
        <v xml:space="preserve"> - </v>
      </c>
    </row>
    <row r="1632" spans="16:17" x14ac:dyDescent="0.25">
      <c r="P1632" t="str">
        <f>CONCATENATE(ROW(P1632)-2," - ",[1]Components!B1628)</f>
        <v xml:space="preserve">1630 - </v>
      </c>
      <c r="Q1632" s="116" t="str">
        <f>CONCATENATE([1]Measures!B1619&amp;" - "&amp;[1]Measures!D1619)</f>
        <v xml:space="preserve"> - </v>
      </c>
    </row>
    <row r="1633" spans="16:17" x14ac:dyDescent="0.25">
      <c r="P1633" t="str">
        <f>CONCATENATE(ROW(P1633)-2," - ",[1]Components!B1629)</f>
        <v xml:space="preserve">1631 - </v>
      </c>
      <c r="Q1633" s="116" t="str">
        <f>CONCATENATE([1]Measures!B1620&amp;" - "&amp;[1]Measures!D1620)</f>
        <v xml:space="preserve"> - </v>
      </c>
    </row>
    <row r="1634" spans="16:17" x14ac:dyDescent="0.25">
      <c r="P1634" t="str">
        <f>CONCATENATE(ROW(P1634)-2," - ",[1]Components!B1630)</f>
        <v xml:space="preserve">1632 - </v>
      </c>
      <c r="Q1634" s="116" t="str">
        <f>CONCATENATE([1]Measures!B1621&amp;" - "&amp;[1]Measures!D1621)</f>
        <v xml:space="preserve"> - </v>
      </c>
    </row>
    <row r="1635" spans="16:17" x14ac:dyDescent="0.25">
      <c r="P1635" t="str">
        <f>CONCATENATE(ROW(P1635)-2," - ",[1]Components!B1631)</f>
        <v xml:space="preserve">1633 - </v>
      </c>
      <c r="Q1635" s="116" t="str">
        <f>CONCATENATE([1]Measures!B1622&amp;" - "&amp;[1]Measures!D1622)</f>
        <v xml:space="preserve"> - </v>
      </c>
    </row>
    <row r="1636" spans="16:17" x14ac:dyDescent="0.25">
      <c r="P1636" t="str">
        <f>CONCATENATE(ROW(P1636)-2," - ",[1]Components!B1632)</f>
        <v xml:space="preserve">1634 - </v>
      </c>
      <c r="Q1636" s="116" t="str">
        <f>CONCATENATE([1]Measures!B1623&amp;" - "&amp;[1]Measures!D1623)</f>
        <v xml:space="preserve"> - </v>
      </c>
    </row>
    <row r="1637" spans="16:17" x14ac:dyDescent="0.25">
      <c r="P1637" t="str">
        <f>CONCATENATE(ROW(P1637)-2," - ",[1]Components!B1633)</f>
        <v xml:space="preserve">1635 - </v>
      </c>
      <c r="Q1637" s="116" t="str">
        <f>CONCATENATE([1]Measures!B1624&amp;" - "&amp;[1]Measures!D1624)</f>
        <v xml:space="preserve"> - </v>
      </c>
    </row>
    <row r="1638" spans="16:17" x14ac:dyDescent="0.25">
      <c r="P1638" t="str">
        <f>CONCATENATE(ROW(P1638)-2," - ",[1]Components!B1634)</f>
        <v xml:space="preserve">1636 - </v>
      </c>
      <c r="Q1638" s="116" t="str">
        <f>CONCATENATE([1]Measures!B1625&amp;" - "&amp;[1]Measures!D1625)</f>
        <v xml:space="preserve"> - </v>
      </c>
    </row>
    <row r="1639" spans="16:17" x14ac:dyDescent="0.25">
      <c r="P1639" t="str">
        <f>CONCATENATE(ROW(P1639)-2," - ",[1]Components!B1635)</f>
        <v xml:space="preserve">1637 - </v>
      </c>
      <c r="Q1639" s="116" t="str">
        <f>CONCATENATE([1]Measures!B1626&amp;" - "&amp;[1]Measures!D1626)</f>
        <v xml:space="preserve"> - </v>
      </c>
    </row>
    <row r="1640" spans="16:17" x14ac:dyDescent="0.25">
      <c r="P1640" t="str">
        <f>CONCATENATE(ROW(P1640)-2," - ",[1]Components!B1636)</f>
        <v xml:space="preserve">1638 - </v>
      </c>
      <c r="Q1640" s="116" t="str">
        <f>CONCATENATE([1]Measures!B1627&amp;" - "&amp;[1]Measures!D1627)</f>
        <v xml:space="preserve"> - </v>
      </c>
    </row>
    <row r="1641" spans="16:17" x14ac:dyDescent="0.25">
      <c r="P1641" t="str">
        <f>CONCATENATE(ROW(P1641)-2," - ",[1]Components!B1637)</f>
        <v xml:space="preserve">1639 - </v>
      </c>
      <c r="Q1641" s="116" t="str">
        <f>CONCATENATE([1]Measures!B1628&amp;" - "&amp;[1]Measures!D1628)</f>
        <v xml:space="preserve"> - </v>
      </c>
    </row>
    <row r="1642" spans="16:17" x14ac:dyDescent="0.25">
      <c r="P1642" t="str">
        <f>CONCATENATE(ROW(P1642)-2," - ",[1]Components!B1638)</f>
        <v xml:space="preserve">1640 - </v>
      </c>
      <c r="Q1642" s="116" t="str">
        <f>CONCATENATE([1]Measures!B1629&amp;" - "&amp;[1]Measures!D1629)</f>
        <v xml:space="preserve"> - </v>
      </c>
    </row>
    <row r="1643" spans="16:17" x14ac:dyDescent="0.25">
      <c r="P1643" t="str">
        <f>CONCATENATE(ROW(P1643)-2," - ",[1]Components!B1639)</f>
        <v xml:space="preserve">1641 - </v>
      </c>
      <c r="Q1643" s="116" t="str">
        <f>CONCATENATE([1]Measures!B1630&amp;" - "&amp;[1]Measures!D1630)</f>
        <v xml:space="preserve"> - </v>
      </c>
    </row>
    <row r="1644" spans="16:17" x14ac:dyDescent="0.25">
      <c r="P1644" t="str">
        <f>CONCATENATE(ROW(P1644)-2," - ",[1]Components!B1640)</f>
        <v xml:space="preserve">1642 - </v>
      </c>
      <c r="Q1644" s="116" t="str">
        <f>CONCATENATE([1]Measures!B1631&amp;" - "&amp;[1]Measures!D1631)</f>
        <v xml:space="preserve"> - </v>
      </c>
    </row>
    <row r="1645" spans="16:17" x14ac:dyDescent="0.25">
      <c r="P1645" t="str">
        <f>CONCATENATE(ROW(P1645)-2," - ",[1]Components!B1641)</f>
        <v xml:space="preserve">1643 - </v>
      </c>
      <c r="Q1645" s="116" t="str">
        <f>CONCATENATE([1]Measures!B1632&amp;" - "&amp;[1]Measures!D1632)</f>
        <v xml:space="preserve"> - </v>
      </c>
    </row>
    <row r="1646" spans="16:17" x14ac:dyDescent="0.25">
      <c r="P1646" t="str">
        <f>CONCATENATE(ROW(P1646)-2," - ",[1]Components!B1642)</f>
        <v xml:space="preserve">1644 - </v>
      </c>
      <c r="Q1646" s="116" t="str">
        <f>CONCATENATE([1]Measures!B1633&amp;" - "&amp;[1]Measures!D1633)</f>
        <v xml:space="preserve"> - </v>
      </c>
    </row>
    <row r="1647" spans="16:17" x14ac:dyDescent="0.25">
      <c r="P1647" t="str">
        <f>CONCATENATE(ROW(P1647)-2," - ",[1]Components!B1643)</f>
        <v xml:space="preserve">1645 - </v>
      </c>
      <c r="Q1647" s="116" t="str">
        <f>CONCATENATE([1]Measures!B1634&amp;" - "&amp;[1]Measures!D1634)</f>
        <v xml:space="preserve"> - </v>
      </c>
    </row>
    <row r="1648" spans="16:17" x14ac:dyDescent="0.25">
      <c r="P1648" t="str">
        <f>CONCATENATE(ROW(P1648)-2," - ",[1]Components!B1644)</f>
        <v xml:space="preserve">1646 - </v>
      </c>
      <c r="Q1648" s="116" t="str">
        <f>CONCATENATE([1]Measures!B1635&amp;" - "&amp;[1]Measures!D1635)</f>
        <v xml:space="preserve"> - </v>
      </c>
    </row>
    <row r="1649" spans="16:17" x14ac:dyDescent="0.25">
      <c r="P1649" t="str">
        <f>CONCATENATE(ROW(P1649)-2," - ",[1]Components!B1645)</f>
        <v xml:space="preserve">1647 - </v>
      </c>
      <c r="Q1649" s="116" t="str">
        <f>CONCATENATE([1]Measures!B1636&amp;" - "&amp;[1]Measures!D1636)</f>
        <v xml:space="preserve"> - </v>
      </c>
    </row>
    <row r="1650" spans="16:17" x14ac:dyDescent="0.25">
      <c r="P1650" t="str">
        <f>CONCATENATE(ROW(P1650)-2," - ",[1]Components!B1646)</f>
        <v xml:space="preserve">1648 - </v>
      </c>
      <c r="Q1650" s="116" t="str">
        <f>CONCATENATE([1]Measures!B1637&amp;" - "&amp;[1]Measures!D1637)</f>
        <v xml:space="preserve"> - </v>
      </c>
    </row>
    <row r="1651" spans="16:17" x14ac:dyDescent="0.25">
      <c r="P1651" t="str">
        <f>CONCATENATE(ROW(P1651)-2," - ",[1]Components!B1647)</f>
        <v xml:space="preserve">1649 - </v>
      </c>
      <c r="Q1651" s="116" t="str">
        <f>CONCATENATE([1]Measures!B1638&amp;" - "&amp;[1]Measures!D1638)</f>
        <v xml:space="preserve"> - </v>
      </c>
    </row>
    <row r="1652" spans="16:17" x14ac:dyDescent="0.25">
      <c r="P1652" t="str">
        <f>CONCATENATE(ROW(P1652)-2," - ",[1]Components!B1648)</f>
        <v xml:space="preserve">1650 - </v>
      </c>
      <c r="Q1652" s="116" t="str">
        <f>CONCATENATE([1]Measures!B1639&amp;" - "&amp;[1]Measures!D1639)</f>
        <v xml:space="preserve"> - </v>
      </c>
    </row>
    <row r="1653" spans="16:17" x14ac:dyDescent="0.25">
      <c r="P1653" t="str">
        <f>CONCATENATE(ROW(P1653)-2," - ",[1]Components!B1649)</f>
        <v xml:space="preserve">1651 - </v>
      </c>
      <c r="Q1653" s="116" t="str">
        <f>CONCATENATE([1]Measures!B1640&amp;" - "&amp;[1]Measures!D1640)</f>
        <v xml:space="preserve"> - </v>
      </c>
    </row>
    <row r="1654" spans="16:17" x14ac:dyDescent="0.25">
      <c r="P1654" t="str">
        <f>CONCATENATE(ROW(P1654)-2," - ",[1]Components!B1650)</f>
        <v xml:space="preserve">1652 - </v>
      </c>
      <c r="Q1654" s="116" t="str">
        <f>CONCATENATE([1]Measures!B1641&amp;" - "&amp;[1]Measures!D1641)</f>
        <v xml:space="preserve"> - </v>
      </c>
    </row>
    <row r="1655" spans="16:17" x14ac:dyDescent="0.25">
      <c r="P1655" t="str">
        <f>CONCATENATE(ROW(P1655)-2," - ",[1]Components!B1651)</f>
        <v xml:space="preserve">1653 - </v>
      </c>
      <c r="Q1655" s="116" t="str">
        <f>CONCATENATE([1]Measures!B1642&amp;" - "&amp;[1]Measures!D1642)</f>
        <v xml:space="preserve"> - </v>
      </c>
    </row>
    <row r="1656" spans="16:17" x14ac:dyDescent="0.25">
      <c r="P1656" t="str">
        <f>CONCATENATE(ROW(P1656)-2," - ",[1]Components!B1652)</f>
        <v xml:space="preserve">1654 - </v>
      </c>
      <c r="Q1656" s="116" t="str">
        <f>CONCATENATE([1]Measures!B1643&amp;" - "&amp;[1]Measures!D1643)</f>
        <v xml:space="preserve"> - </v>
      </c>
    </row>
    <row r="1657" spans="16:17" x14ac:dyDescent="0.25">
      <c r="P1657" t="str">
        <f>CONCATENATE(ROW(P1657)-2," - ",[1]Components!B1653)</f>
        <v xml:space="preserve">1655 - </v>
      </c>
      <c r="Q1657" s="116" t="str">
        <f>CONCATENATE([1]Measures!B1644&amp;" - "&amp;[1]Measures!D1644)</f>
        <v xml:space="preserve"> - </v>
      </c>
    </row>
    <row r="1658" spans="16:17" x14ac:dyDescent="0.25">
      <c r="P1658" t="str">
        <f>CONCATENATE(ROW(P1658)-2," - ",[1]Components!B1654)</f>
        <v xml:space="preserve">1656 - </v>
      </c>
      <c r="Q1658" s="116" t="str">
        <f>CONCATENATE([1]Measures!B1645&amp;" - "&amp;[1]Measures!D1645)</f>
        <v xml:space="preserve"> - </v>
      </c>
    </row>
    <row r="1659" spans="16:17" x14ac:dyDescent="0.25">
      <c r="P1659" t="str">
        <f>CONCATENATE(ROW(P1659)-2," - ",[1]Components!B1655)</f>
        <v xml:space="preserve">1657 - </v>
      </c>
      <c r="Q1659" s="116" t="str">
        <f>CONCATENATE([1]Measures!B1646&amp;" - "&amp;[1]Measures!D1646)</f>
        <v xml:space="preserve"> - </v>
      </c>
    </row>
    <row r="1660" spans="16:17" x14ac:dyDescent="0.25">
      <c r="P1660" t="str">
        <f>CONCATENATE(ROW(P1660)-2," - ",[1]Components!B1656)</f>
        <v xml:space="preserve">1658 - </v>
      </c>
      <c r="Q1660" s="116" t="str">
        <f>CONCATENATE([1]Measures!B1647&amp;" - "&amp;[1]Measures!D1647)</f>
        <v xml:space="preserve"> - </v>
      </c>
    </row>
    <row r="1661" spans="16:17" x14ac:dyDescent="0.25">
      <c r="P1661" t="str">
        <f>CONCATENATE(ROW(P1661)-2," - ",[1]Components!B1657)</f>
        <v xml:space="preserve">1659 - </v>
      </c>
      <c r="Q1661" s="116" t="str">
        <f>CONCATENATE([1]Measures!B1648&amp;" - "&amp;[1]Measures!D1648)</f>
        <v xml:space="preserve"> - </v>
      </c>
    </row>
    <row r="1662" spans="16:17" x14ac:dyDescent="0.25">
      <c r="P1662" t="str">
        <f>CONCATENATE(ROW(P1662)-2," - ",[1]Components!B1658)</f>
        <v xml:space="preserve">1660 - </v>
      </c>
      <c r="Q1662" s="116" t="str">
        <f>CONCATENATE([1]Measures!B1649&amp;" - "&amp;[1]Measures!D1649)</f>
        <v xml:space="preserve"> - </v>
      </c>
    </row>
    <row r="1663" spans="16:17" x14ac:dyDescent="0.25">
      <c r="P1663" t="str">
        <f>CONCATENATE(ROW(P1663)-2," - ",[1]Components!B1659)</f>
        <v xml:space="preserve">1661 - </v>
      </c>
      <c r="Q1663" s="116" t="str">
        <f>CONCATENATE([1]Measures!B1650&amp;" - "&amp;[1]Measures!D1650)</f>
        <v xml:space="preserve"> - </v>
      </c>
    </row>
    <row r="1664" spans="16:17" x14ac:dyDescent="0.25">
      <c r="P1664" t="str">
        <f>CONCATENATE(ROW(P1664)-2," - ",[1]Components!B1660)</f>
        <v xml:space="preserve">1662 - </v>
      </c>
      <c r="Q1664" s="116" t="str">
        <f>CONCATENATE([1]Measures!B1651&amp;" - "&amp;[1]Measures!D1651)</f>
        <v xml:space="preserve"> - </v>
      </c>
    </row>
    <row r="1665" spans="16:17" x14ac:dyDescent="0.25">
      <c r="P1665" t="str">
        <f>CONCATENATE(ROW(P1665)-2," - ",[1]Components!B1661)</f>
        <v xml:space="preserve">1663 - </v>
      </c>
      <c r="Q1665" s="116" t="str">
        <f>CONCATENATE([1]Measures!B1652&amp;" - "&amp;[1]Measures!D1652)</f>
        <v xml:space="preserve"> - </v>
      </c>
    </row>
    <row r="1666" spans="16:17" x14ac:dyDescent="0.25">
      <c r="P1666" t="str">
        <f>CONCATENATE(ROW(P1666)-2," - ",[1]Components!B1662)</f>
        <v xml:space="preserve">1664 - </v>
      </c>
      <c r="Q1666" s="116" t="str">
        <f>CONCATENATE([1]Measures!B1653&amp;" - "&amp;[1]Measures!D1653)</f>
        <v xml:space="preserve"> - </v>
      </c>
    </row>
    <row r="1667" spans="16:17" x14ac:dyDescent="0.25">
      <c r="P1667" t="str">
        <f>CONCATENATE(ROW(P1667)-2," - ",[1]Components!B1663)</f>
        <v xml:space="preserve">1665 - </v>
      </c>
      <c r="Q1667" s="116" t="str">
        <f>CONCATENATE([1]Measures!B1654&amp;" - "&amp;[1]Measures!D1654)</f>
        <v xml:space="preserve"> - </v>
      </c>
    </row>
    <row r="1668" spans="16:17" x14ac:dyDescent="0.25">
      <c r="P1668" t="str">
        <f>CONCATENATE(ROW(P1668)-2," - ",[1]Components!B1664)</f>
        <v xml:space="preserve">1666 - </v>
      </c>
      <c r="Q1668" s="116" t="str">
        <f>CONCATENATE([1]Measures!B1655&amp;" - "&amp;[1]Measures!D1655)</f>
        <v xml:space="preserve"> - </v>
      </c>
    </row>
    <row r="1669" spans="16:17" x14ac:dyDescent="0.25">
      <c r="P1669" t="str">
        <f>CONCATENATE(ROW(P1669)-2," - ",[1]Components!B1665)</f>
        <v xml:space="preserve">1667 - </v>
      </c>
      <c r="Q1669" s="116" t="str">
        <f>CONCATENATE([1]Measures!B1656&amp;" - "&amp;[1]Measures!D1656)</f>
        <v xml:space="preserve"> - </v>
      </c>
    </row>
    <row r="1670" spans="16:17" x14ac:dyDescent="0.25">
      <c r="P1670" t="str">
        <f>CONCATENATE(ROW(P1670)-2," - ",[1]Components!B1666)</f>
        <v xml:space="preserve">1668 - </v>
      </c>
      <c r="Q1670" s="116" t="str">
        <f>CONCATENATE([1]Measures!B1657&amp;" - "&amp;[1]Measures!D1657)</f>
        <v xml:space="preserve"> - </v>
      </c>
    </row>
    <row r="1671" spans="16:17" x14ac:dyDescent="0.25">
      <c r="P1671" t="str">
        <f>CONCATENATE(ROW(P1671)-2," - ",[1]Components!B1667)</f>
        <v xml:space="preserve">1669 - </v>
      </c>
      <c r="Q1671" s="116" t="str">
        <f>CONCATENATE([1]Measures!B1658&amp;" - "&amp;[1]Measures!D1658)</f>
        <v xml:space="preserve"> - </v>
      </c>
    </row>
    <row r="1672" spans="16:17" x14ac:dyDescent="0.25">
      <c r="P1672" t="str">
        <f>CONCATENATE(ROW(P1672)-2," - ",[1]Components!B1668)</f>
        <v xml:space="preserve">1670 - </v>
      </c>
      <c r="Q1672" s="116" t="str">
        <f>CONCATENATE([1]Measures!B1659&amp;" - "&amp;[1]Measures!D1659)</f>
        <v xml:space="preserve"> - </v>
      </c>
    </row>
    <row r="1673" spans="16:17" x14ac:dyDescent="0.25">
      <c r="P1673" t="str">
        <f>CONCATENATE(ROW(P1673)-2," - ",[1]Components!B1669)</f>
        <v xml:space="preserve">1671 - </v>
      </c>
      <c r="Q1673" s="116" t="str">
        <f>CONCATENATE([1]Measures!B1660&amp;" - "&amp;[1]Measures!D1660)</f>
        <v xml:space="preserve"> - </v>
      </c>
    </row>
    <row r="1674" spans="16:17" x14ac:dyDescent="0.25">
      <c r="P1674" t="str">
        <f>CONCATENATE(ROW(P1674)-2," - ",[1]Components!B1670)</f>
        <v xml:space="preserve">1672 - </v>
      </c>
      <c r="Q1674" s="116" t="str">
        <f>CONCATENATE([1]Measures!B1661&amp;" - "&amp;[1]Measures!D1661)</f>
        <v xml:space="preserve"> - </v>
      </c>
    </row>
    <row r="1675" spans="16:17" x14ac:dyDescent="0.25">
      <c r="P1675" t="str">
        <f>CONCATENATE(ROW(P1675)-2," - ",[1]Components!B1671)</f>
        <v xml:space="preserve">1673 - </v>
      </c>
      <c r="Q1675" s="116" t="str">
        <f>CONCATENATE([1]Measures!B1662&amp;" - "&amp;[1]Measures!D1662)</f>
        <v xml:space="preserve"> - </v>
      </c>
    </row>
    <row r="1676" spans="16:17" x14ac:dyDescent="0.25">
      <c r="P1676" t="str">
        <f>CONCATENATE(ROW(P1676)-2," - ",[1]Components!B1672)</f>
        <v xml:space="preserve">1674 - </v>
      </c>
      <c r="Q1676" s="116" t="str">
        <f>CONCATENATE([1]Measures!B1663&amp;" - "&amp;[1]Measures!D1663)</f>
        <v xml:space="preserve"> - </v>
      </c>
    </row>
    <row r="1677" spans="16:17" x14ac:dyDescent="0.25">
      <c r="P1677" t="str">
        <f>CONCATENATE(ROW(P1677)-2," - ",[1]Components!B1673)</f>
        <v xml:space="preserve">1675 - </v>
      </c>
      <c r="Q1677" s="116" t="str">
        <f>CONCATENATE([1]Measures!B1664&amp;" - "&amp;[1]Measures!D1664)</f>
        <v xml:space="preserve"> - </v>
      </c>
    </row>
    <row r="1678" spans="16:17" x14ac:dyDescent="0.25">
      <c r="P1678" t="str">
        <f>CONCATENATE(ROW(P1678)-2," - ",[1]Components!B1674)</f>
        <v xml:space="preserve">1676 - </v>
      </c>
      <c r="Q1678" s="116" t="str">
        <f>CONCATENATE([1]Measures!B1665&amp;" - "&amp;[1]Measures!D1665)</f>
        <v xml:space="preserve"> - </v>
      </c>
    </row>
    <row r="1679" spans="16:17" x14ac:dyDescent="0.25">
      <c r="P1679" t="str">
        <f>CONCATENATE(ROW(P1679)-2," - ",[1]Components!B1675)</f>
        <v xml:space="preserve">1677 - </v>
      </c>
      <c r="Q1679" s="116" t="str">
        <f>CONCATENATE([1]Measures!B1666&amp;" - "&amp;[1]Measures!D1666)</f>
        <v xml:space="preserve"> - </v>
      </c>
    </row>
    <row r="1680" spans="16:17" x14ac:dyDescent="0.25">
      <c r="P1680" t="str">
        <f>CONCATENATE(ROW(P1680)-2," - ",[1]Components!B1676)</f>
        <v xml:space="preserve">1678 - </v>
      </c>
      <c r="Q1680" s="116" t="str">
        <f>CONCATENATE([1]Measures!B1667&amp;" - "&amp;[1]Measures!D1667)</f>
        <v xml:space="preserve"> - </v>
      </c>
    </row>
    <row r="1681" spans="16:17" x14ac:dyDescent="0.25">
      <c r="P1681" t="str">
        <f>CONCATENATE(ROW(P1681)-2," - ",[1]Components!B1677)</f>
        <v xml:space="preserve">1679 - </v>
      </c>
      <c r="Q1681" s="116" t="str">
        <f>CONCATENATE([1]Measures!B1668&amp;" - "&amp;[1]Measures!D1668)</f>
        <v xml:space="preserve"> - </v>
      </c>
    </row>
    <row r="1682" spans="16:17" x14ac:dyDescent="0.25">
      <c r="P1682" t="str">
        <f>CONCATENATE(ROW(P1682)-2," - ",[1]Components!B1678)</f>
        <v xml:space="preserve">1680 - </v>
      </c>
      <c r="Q1682" s="116" t="str">
        <f>CONCATENATE([1]Measures!B1669&amp;" - "&amp;[1]Measures!D1669)</f>
        <v xml:space="preserve"> - </v>
      </c>
    </row>
    <row r="1683" spans="16:17" x14ac:dyDescent="0.25">
      <c r="P1683" t="str">
        <f>CONCATENATE(ROW(P1683)-2," - ",[1]Components!B1679)</f>
        <v xml:space="preserve">1681 - </v>
      </c>
      <c r="Q1683" s="116" t="str">
        <f>CONCATENATE([1]Measures!B1670&amp;" - "&amp;[1]Measures!D1670)</f>
        <v xml:space="preserve"> - </v>
      </c>
    </row>
    <row r="1684" spans="16:17" x14ac:dyDescent="0.25">
      <c r="P1684" t="str">
        <f>CONCATENATE(ROW(P1684)-2," - ",[1]Components!B1680)</f>
        <v xml:space="preserve">1682 - </v>
      </c>
      <c r="Q1684" s="116" t="str">
        <f>CONCATENATE([1]Measures!B1671&amp;" - "&amp;[1]Measures!D1671)</f>
        <v xml:space="preserve"> - </v>
      </c>
    </row>
    <row r="1685" spans="16:17" x14ac:dyDescent="0.25">
      <c r="P1685" t="str">
        <f>CONCATENATE(ROW(P1685)-2," - ",[1]Components!B1681)</f>
        <v xml:space="preserve">1683 - </v>
      </c>
      <c r="Q1685" s="116" t="str">
        <f>CONCATENATE([1]Measures!B1672&amp;" - "&amp;[1]Measures!D1672)</f>
        <v xml:space="preserve"> - </v>
      </c>
    </row>
    <row r="1686" spans="16:17" x14ac:dyDescent="0.25">
      <c r="P1686" t="str">
        <f>CONCATENATE(ROW(P1686)-2," - ",[1]Components!B1682)</f>
        <v xml:space="preserve">1684 - </v>
      </c>
      <c r="Q1686" s="116" t="str">
        <f>CONCATENATE([1]Measures!B1673&amp;" - "&amp;[1]Measures!D1673)</f>
        <v xml:space="preserve"> - </v>
      </c>
    </row>
    <row r="1687" spans="16:17" x14ac:dyDescent="0.25">
      <c r="P1687" t="str">
        <f>CONCATENATE(ROW(P1687)-2," - ",[1]Components!B1683)</f>
        <v xml:space="preserve">1685 - </v>
      </c>
      <c r="Q1687" s="116" t="str">
        <f>CONCATENATE([1]Measures!B1674&amp;" - "&amp;[1]Measures!D1674)</f>
        <v xml:space="preserve"> - </v>
      </c>
    </row>
    <row r="1688" spans="16:17" x14ac:dyDescent="0.25">
      <c r="P1688" t="str">
        <f>CONCATENATE(ROW(P1688)-2," - ",[1]Components!B1684)</f>
        <v xml:space="preserve">1686 - </v>
      </c>
      <c r="Q1688" s="116" t="str">
        <f>CONCATENATE([1]Measures!B1675&amp;" - "&amp;[1]Measures!D1675)</f>
        <v xml:space="preserve"> - </v>
      </c>
    </row>
    <row r="1689" spans="16:17" x14ac:dyDescent="0.25">
      <c r="P1689" t="str">
        <f>CONCATENATE(ROW(P1689)-2," - ",[1]Components!B1685)</f>
        <v xml:space="preserve">1687 - </v>
      </c>
      <c r="Q1689" s="116" t="str">
        <f>CONCATENATE([1]Measures!B1676&amp;" - "&amp;[1]Measures!D1676)</f>
        <v xml:space="preserve"> - </v>
      </c>
    </row>
    <row r="1690" spans="16:17" x14ac:dyDescent="0.25">
      <c r="P1690" t="str">
        <f>CONCATENATE(ROW(P1690)-2," - ",[1]Components!B1686)</f>
        <v xml:space="preserve">1688 - </v>
      </c>
      <c r="Q1690" s="116" t="str">
        <f>CONCATENATE([1]Measures!B1677&amp;" - "&amp;[1]Measures!D1677)</f>
        <v xml:space="preserve"> - </v>
      </c>
    </row>
    <row r="1691" spans="16:17" x14ac:dyDescent="0.25">
      <c r="P1691" t="str">
        <f>CONCATENATE(ROW(P1691)-2," - ",[1]Components!B1687)</f>
        <v xml:space="preserve">1689 - </v>
      </c>
      <c r="Q1691" s="116" t="str">
        <f>CONCATENATE([1]Measures!B1678&amp;" - "&amp;[1]Measures!D1678)</f>
        <v xml:space="preserve"> - </v>
      </c>
    </row>
    <row r="1692" spans="16:17" x14ac:dyDescent="0.25">
      <c r="P1692" t="str">
        <f>CONCATENATE(ROW(P1692)-2," - ",[1]Components!B1688)</f>
        <v xml:space="preserve">1690 - </v>
      </c>
      <c r="Q1692" s="116" t="str">
        <f>CONCATENATE([1]Measures!B1679&amp;" - "&amp;[1]Measures!D1679)</f>
        <v xml:space="preserve"> - </v>
      </c>
    </row>
    <row r="1693" spans="16:17" x14ac:dyDescent="0.25">
      <c r="P1693" t="str">
        <f>CONCATENATE(ROW(P1693)-2," - ",[1]Components!B1689)</f>
        <v xml:space="preserve">1691 - </v>
      </c>
      <c r="Q1693" s="116" t="str">
        <f>CONCATENATE([1]Measures!B1680&amp;" - "&amp;[1]Measures!D1680)</f>
        <v xml:space="preserve"> - </v>
      </c>
    </row>
    <row r="1694" spans="16:17" x14ac:dyDescent="0.25">
      <c r="P1694" t="str">
        <f>CONCATENATE(ROW(P1694)-2," - ",[1]Components!B1690)</f>
        <v xml:space="preserve">1692 - </v>
      </c>
      <c r="Q1694" s="116" t="str">
        <f>CONCATENATE([1]Measures!B1681&amp;" - "&amp;[1]Measures!D1681)</f>
        <v xml:space="preserve"> - </v>
      </c>
    </row>
    <row r="1695" spans="16:17" x14ac:dyDescent="0.25">
      <c r="P1695" t="str">
        <f>CONCATENATE(ROW(P1695)-2," - ",[1]Components!B1691)</f>
        <v xml:space="preserve">1693 - </v>
      </c>
      <c r="Q1695" s="116" t="str">
        <f>CONCATENATE([1]Measures!B1682&amp;" - "&amp;[1]Measures!D1682)</f>
        <v xml:space="preserve"> - </v>
      </c>
    </row>
    <row r="1696" spans="16:17" x14ac:dyDescent="0.25">
      <c r="P1696" t="str">
        <f>CONCATENATE(ROW(P1696)-2," - ",[1]Components!B1692)</f>
        <v xml:space="preserve">1694 - </v>
      </c>
      <c r="Q1696" s="116" t="str">
        <f>CONCATENATE([1]Measures!B1683&amp;" - "&amp;[1]Measures!D1683)</f>
        <v xml:space="preserve"> - </v>
      </c>
    </row>
    <row r="1697" spans="16:17" x14ac:dyDescent="0.25">
      <c r="P1697" t="str">
        <f>CONCATENATE(ROW(P1697)-2," - ",[1]Components!B1693)</f>
        <v xml:space="preserve">1695 - </v>
      </c>
      <c r="Q1697" s="116" t="str">
        <f>CONCATENATE([1]Measures!B1684&amp;" - "&amp;[1]Measures!D1684)</f>
        <v xml:space="preserve"> - </v>
      </c>
    </row>
    <row r="1698" spans="16:17" x14ac:dyDescent="0.25">
      <c r="P1698" t="str">
        <f>CONCATENATE(ROW(P1698)-2," - ",[1]Components!B1694)</f>
        <v xml:space="preserve">1696 - </v>
      </c>
      <c r="Q1698" s="116" t="str">
        <f>CONCATENATE([1]Measures!B1685&amp;" - "&amp;[1]Measures!D1685)</f>
        <v xml:space="preserve"> - </v>
      </c>
    </row>
    <row r="1699" spans="16:17" x14ac:dyDescent="0.25">
      <c r="P1699" t="str">
        <f>CONCATENATE(ROW(P1699)-2," - ",[1]Components!B1695)</f>
        <v xml:space="preserve">1697 - </v>
      </c>
      <c r="Q1699" s="116" t="str">
        <f>CONCATENATE([1]Measures!B1686&amp;" - "&amp;[1]Measures!D1686)</f>
        <v xml:space="preserve"> - </v>
      </c>
    </row>
    <row r="1700" spans="16:17" x14ac:dyDescent="0.25">
      <c r="P1700" t="str">
        <f>CONCATENATE(ROW(P1700)-2," - ",[1]Components!B1696)</f>
        <v xml:space="preserve">1698 - </v>
      </c>
      <c r="Q1700" s="116" t="str">
        <f>CONCATENATE([1]Measures!B1687&amp;" - "&amp;[1]Measures!D1687)</f>
        <v xml:space="preserve"> - </v>
      </c>
    </row>
    <row r="1701" spans="16:17" x14ac:dyDescent="0.25">
      <c r="P1701" t="str">
        <f>CONCATENATE(ROW(P1701)-2," - ",[1]Components!B1697)</f>
        <v xml:space="preserve">1699 - </v>
      </c>
      <c r="Q1701" s="116" t="str">
        <f>CONCATENATE([1]Measures!B1688&amp;" - "&amp;[1]Measures!D1688)</f>
        <v xml:space="preserve"> - </v>
      </c>
    </row>
    <row r="1702" spans="16:17" x14ac:dyDescent="0.25">
      <c r="P1702" t="str">
        <f>CONCATENATE(ROW(P1702)-2," - ",[1]Components!B1698)</f>
        <v xml:space="preserve">1700 - </v>
      </c>
      <c r="Q1702" s="116" t="str">
        <f>CONCATENATE([1]Measures!B1689&amp;" - "&amp;[1]Measures!D1689)</f>
        <v xml:space="preserve"> - </v>
      </c>
    </row>
    <row r="1703" spans="16:17" x14ac:dyDescent="0.25">
      <c r="P1703" t="str">
        <f>CONCATENATE(ROW(P1703)-2," - ",[1]Components!B1699)</f>
        <v xml:space="preserve">1701 - </v>
      </c>
      <c r="Q1703" s="116" t="str">
        <f>CONCATENATE([1]Measures!B1690&amp;" - "&amp;[1]Measures!D1690)</f>
        <v xml:space="preserve"> - </v>
      </c>
    </row>
    <row r="1704" spans="16:17" x14ac:dyDescent="0.25">
      <c r="P1704" t="str">
        <f>CONCATENATE(ROW(P1704)-2," - ",[1]Components!B1700)</f>
        <v xml:space="preserve">1702 - </v>
      </c>
      <c r="Q1704" s="116" t="str">
        <f>CONCATENATE([1]Measures!B1691&amp;" - "&amp;[1]Measures!D1691)</f>
        <v xml:space="preserve"> - </v>
      </c>
    </row>
    <row r="1705" spans="16:17" x14ac:dyDescent="0.25">
      <c r="P1705" t="str">
        <f>CONCATENATE(ROW(P1705)-2," - ",[1]Components!B1701)</f>
        <v xml:space="preserve">1703 - </v>
      </c>
      <c r="Q1705" s="116" t="str">
        <f>CONCATENATE([1]Measures!B1692&amp;" - "&amp;[1]Measures!D1692)</f>
        <v xml:space="preserve"> - </v>
      </c>
    </row>
    <row r="1706" spans="16:17" x14ac:dyDescent="0.25">
      <c r="P1706" t="str">
        <f>CONCATENATE(ROW(P1706)-2," - ",[1]Components!B1702)</f>
        <v xml:space="preserve">1704 - </v>
      </c>
      <c r="Q1706" s="116" t="str">
        <f>CONCATENATE([1]Measures!B1693&amp;" - "&amp;[1]Measures!D1693)</f>
        <v xml:space="preserve"> - </v>
      </c>
    </row>
    <row r="1707" spans="16:17" x14ac:dyDescent="0.25">
      <c r="P1707" t="str">
        <f>CONCATENATE(ROW(P1707)-2," - ",[1]Components!B1703)</f>
        <v xml:space="preserve">1705 - </v>
      </c>
      <c r="Q1707" s="116" t="str">
        <f>CONCATENATE([1]Measures!B1694&amp;" - "&amp;[1]Measures!D1694)</f>
        <v xml:space="preserve"> - </v>
      </c>
    </row>
    <row r="1708" spans="16:17" x14ac:dyDescent="0.25">
      <c r="P1708" t="str">
        <f>CONCATENATE(ROW(P1708)-2," - ",[1]Components!B1704)</f>
        <v xml:space="preserve">1706 - </v>
      </c>
      <c r="Q1708" s="116" t="str">
        <f>CONCATENATE([1]Measures!B1695&amp;" - "&amp;[1]Measures!D1695)</f>
        <v xml:space="preserve"> - </v>
      </c>
    </row>
    <row r="1709" spans="16:17" x14ac:dyDescent="0.25">
      <c r="P1709" t="str">
        <f>CONCATENATE(ROW(P1709)-2," - ",[1]Components!B1705)</f>
        <v xml:space="preserve">1707 - </v>
      </c>
      <c r="Q1709" s="116" t="str">
        <f>CONCATENATE([1]Measures!B1696&amp;" - "&amp;[1]Measures!D1696)</f>
        <v xml:space="preserve"> - </v>
      </c>
    </row>
    <row r="1710" spans="16:17" x14ac:dyDescent="0.25">
      <c r="P1710" t="str">
        <f>CONCATENATE(ROW(P1710)-2," - ",[1]Components!B1706)</f>
        <v xml:space="preserve">1708 - </v>
      </c>
      <c r="Q1710" s="116" t="str">
        <f>CONCATENATE([1]Measures!B1697&amp;" - "&amp;[1]Measures!D1697)</f>
        <v xml:space="preserve"> - </v>
      </c>
    </row>
    <row r="1711" spans="16:17" x14ac:dyDescent="0.25">
      <c r="P1711" t="str">
        <f>CONCATENATE(ROW(P1711)-2," - ",[1]Components!B1707)</f>
        <v xml:space="preserve">1709 - </v>
      </c>
      <c r="Q1711" s="116" t="str">
        <f>CONCATENATE([1]Measures!B1698&amp;" - "&amp;[1]Measures!D1698)</f>
        <v xml:space="preserve"> - </v>
      </c>
    </row>
    <row r="1712" spans="16:17" x14ac:dyDescent="0.25">
      <c r="P1712" t="str">
        <f>CONCATENATE(ROW(P1712)-2," - ",[1]Components!B1708)</f>
        <v xml:space="preserve">1710 - </v>
      </c>
      <c r="Q1712" s="116" t="str">
        <f>CONCATENATE([1]Measures!B1699&amp;" - "&amp;[1]Measures!D1699)</f>
        <v xml:space="preserve"> - </v>
      </c>
    </row>
    <row r="1713" spans="16:17" x14ac:dyDescent="0.25">
      <c r="P1713" t="str">
        <f>CONCATENATE(ROW(P1713)-2," - ",[1]Components!B1709)</f>
        <v xml:space="preserve">1711 - </v>
      </c>
      <c r="Q1713" s="116" t="str">
        <f>CONCATENATE([1]Measures!B1700&amp;" - "&amp;[1]Measures!D1700)</f>
        <v xml:space="preserve"> - </v>
      </c>
    </row>
    <row r="1714" spans="16:17" x14ac:dyDescent="0.25">
      <c r="P1714" t="str">
        <f>CONCATENATE(ROW(P1714)-2," - ",[1]Components!B1710)</f>
        <v xml:space="preserve">1712 - </v>
      </c>
      <c r="Q1714" s="116" t="str">
        <f>CONCATENATE([1]Measures!B1701&amp;" - "&amp;[1]Measures!D1701)</f>
        <v xml:space="preserve"> - </v>
      </c>
    </row>
    <row r="1715" spans="16:17" x14ac:dyDescent="0.25">
      <c r="P1715" t="str">
        <f>CONCATENATE(ROW(P1715)-2," - ",[1]Components!B1711)</f>
        <v xml:space="preserve">1713 - </v>
      </c>
      <c r="Q1715" s="116" t="str">
        <f>CONCATENATE([1]Measures!B1702&amp;" - "&amp;[1]Measures!D1702)</f>
        <v xml:space="preserve"> - </v>
      </c>
    </row>
    <row r="1716" spans="16:17" x14ac:dyDescent="0.25">
      <c r="P1716" t="str">
        <f>CONCATENATE(ROW(P1716)-2," - ",[1]Components!B1712)</f>
        <v xml:space="preserve">1714 - </v>
      </c>
      <c r="Q1716" s="116" t="str">
        <f>CONCATENATE([1]Measures!B1703&amp;" - "&amp;[1]Measures!D1703)</f>
        <v xml:space="preserve"> - </v>
      </c>
    </row>
    <row r="1717" spans="16:17" x14ac:dyDescent="0.25">
      <c r="P1717" t="str">
        <f>CONCATENATE(ROW(P1717)-2," - ",[1]Components!B1713)</f>
        <v xml:space="preserve">1715 - </v>
      </c>
      <c r="Q1717" s="116" t="str">
        <f>CONCATENATE([1]Measures!B1704&amp;" - "&amp;[1]Measures!D1704)</f>
        <v xml:space="preserve"> - </v>
      </c>
    </row>
    <row r="1718" spans="16:17" x14ac:dyDescent="0.25">
      <c r="P1718" t="str">
        <f>CONCATENATE(ROW(P1718)-2," - ",[1]Components!B1714)</f>
        <v xml:space="preserve">1716 - </v>
      </c>
      <c r="Q1718" s="116" t="str">
        <f>CONCATENATE([1]Measures!B1705&amp;" - "&amp;[1]Measures!D1705)</f>
        <v xml:space="preserve"> - </v>
      </c>
    </row>
    <row r="1719" spans="16:17" x14ac:dyDescent="0.25">
      <c r="P1719" t="str">
        <f>CONCATENATE(ROW(P1719)-2," - ",[1]Components!B1715)</f>
        <v xml:space="preserve">1717 - </v>
      </c>
      <c r="Q1719" s="116" t="str">
        <f>CONCATENATE([1]Measures!B1706&amp;" - "&amp;[1]Measures!D1706)</f>
        <v xml:space="preserve"> - </v>
      </c>
    </row>
    <row r="1720" spans="16:17" x14ac:dyDescent="0.25">
      <c r="P1720" t="str">
        <f>CONCATENATE(ROW(P1720)-2," - ",[1]Components!B1716)</f>
        <v xml:space="preserve">1718 - </v>
      </c>
      <c r="Q1720" s="116" t="str">
        <f>CONCATENATE([1]Measures!B1707&amp;" - "&amp;[1]Measures!D1707)</f>
        <v xml:space="preserve"> - </v>
      </c>
    </row>
    <row r="1721" spans="16:17" x14ac:dyDescent="0.25">
      <c r="P1721" t="str">
        <f>CONCATENATE(ROW(P1721)-2," - ",[1]Components!B1717)</f>
        <v xml:space="preserve">1719 - </v>
      </c>
      <c r="Q1721" s="116" t="str">
        <f>CONCATENATE([1]Measures!B1708&amp;" - "&amp;[1]Measures!D1708)</f>
        <v xml:space="preserve"> - </v>
      </c>
    </row>
    <row r="1722" spans="16:17" x14ac:dyDescent="0.25">
      <c r="P1722" t="str">
        <f>CONCATENATE(ROW(P1722)-2," - ",[1]Components!B1718)</f>
        <v xml:space="preserve">1720 - </v>
      </c>
      <c r="Q1722" s="116" t="str">
        <f>CONCATENATE([1]Measures!B1709&amp;" - "&amp;[1]Measures!D1709)</f>
        <v xml:space="preserve"> - </v>
      </c>
    </row>
    <row r="1723" spans="16:17" x14ac:dyDescent="0.25">
      <c r="P1723" t="str">
        <f>CONCATENATE(ROW(P1723)-2," - ",[1]Components!B1719)</f>
        <v xml:space="preserve">1721 - </v>
      </c>
      <c r="Q1723" s="116" t="str">
        <f>CONCATENATE([1]Measures!B1710&amp;" - "&amp;[1]Measures!D1710)</f>
        <v xml:space="preserve"> - </v>
      </c>
    </row>
    <row r="1724" spans="16:17" x14ac:dyDescent="0.25">
      <c r="P1724" t="str">
        <f>CONCATENATE(ROW(P1724)-2," - ",[1]Components!B1720)</f>
        <v xml:space="preserve">1722 - </v>
      </c>
      <c r="Q1724" s="116" t="str">
        <f>CONCATENATE([1]Measures!B1711&amp;" - "&amp;[1]Measures!D1711)</f>
        <v xml:space="preserve"> - </v>
      </c>
    </row>
    <row r="1725" spans="16:17" x14ac:dyDescent="0.25">
      <c r="P1725" t="str">
        <f>CONCATENATE(ROW(P1725)-2," - ",[1]Components!B1721)</f>
        <v xml:space="preserve">1723 - </v>
      </c>
      <c r="Q1725" s="116" t="str">
        <f>CONCATENATE([1]Measures!B1712&amp;" - "&amp;[1]Measures!D1712)</f>
        <v xml:space="preserve"> - </v>
      </c>
    </row>
    <row r="1726" spans="16:17" x14ac:dyDescent="0.25">
      <c r="P1726" t="str">
        <f>CONCATENATE(ROW(P1726)-2," - ",[1]Components!B1722)</f>
        <v xml:space="preserve">1724 - </v>
      </c>
      <c r="Q1726" s="116" t="str">
        <f>CONCATENATE([1]Measures!B1713&amp;" - "&amp;[1]Measures!D1713)</f>
        <v xml:space="preserve"> - </v>
      </c>
    </row>
    <row r="1727" spans="16:17" x14ac:dyDescent="0.25">
      <c r="P1727" t="str">
        <f>CONCATENATE(ROW(P1727)-2," - ",[1]Components!B1723)</f>
        <v xml:space="preserve">1725 - </v>
      </c>
      <c r="Q1727" s="116" t="str">
        <f>CONCATENATE([1]Measures!B1714&amp;" - "&amp;[1]Measures!D1714)</f>
        <v xml:space="preserve"> - </v>
      </c>
    </row>
    <row r="1728" spans="16:17" x14ac:dyDescent="0.25">
      <c r="P1728" t="str">
        <f>CONCATENATE(ROW(P1728)-2," - ",[1]Components!B1724)</f>
        <v xml:space="preserve">1726 - </v>
      </c>
      <c r="Q1728" s="116" t="str">
        <f>CONCATENATE([1]Measures!B1715&amp;" - "&amp;[1]Measures!D1715)</f>
        <v xml:space="preserve"> - </v>
      </c>
    </row>
    <row r="1729" spans="16:17" x14ac:dyDescent="0.25">
      <c r="P1729" t="str">
        <f>CONCATENATE(ROW(P1729)-2," - ",[1]Components!B1725)</f>
        <v xml:space="preserve">1727 - </v>
      </c>
      <c r="Q1729" s="116" t="str">
        <f>CONCATENATE([1]Measures!B1716&amp;" - "&amp;[1]Measures!D1716)</f>
        <v xml:space="preserve"> - </v>
      </c>
    </row>
    <row r="1730" spans="16:17" x14ac:dyDescent="0.25">
      <c r="P1730" t="str">
        <f>CONCATENATE(ROW(P1730)-2," - ",[1]Components!B1726)</f>
        <v xml:space="preserve">1728 - </v>
      </c>
      <c r="Q1730" s="116" t="str">
        <f>CONCATENATE([1]Measures!B1717&amp;" - "&amp;[1]Measures!D1717)</f>
        <v xml:space="preserve"> - </v>
      </c>
    </row>
    <row r="1731" spans="16:17" x14ac:dyDescent="0.25">
      <c r="P1731" t="str">
        <f>CONCATENATE(ROW(P1731)-2," - ",[1]Components!B1727)</f>
        <v xml:space="preserve">1729 - </v>
      </c>
      <c r="Q1731" s="116" t="str">
        <f>CONCATENATE([1]Measures!B1718&amp;" - "&amp;[1]Measures!D1718)</f>
        <v xml:space="preserve"> - </v>
      </c>
    </row>
    <row r="1732" spans="16:17" x14ac:dyDescent="0.25">
      <c r="P1732" t="str">
        <f>CONCATENATE(ROW(P1732)-2," - ",[1]Components!B1728)</f>
        <v xml:space="preserve">1730 - </v>
      </c>
      <c r="Q1732" s="116" t="str">
        <f>CONCATENATE([1]Measures!B1719&amp;" - "&amp;[1]Measures!D1719)</f>
        <v xml:space="preserve"> - </v>
      </c>
    </row>
    <row r="1733" spans="16:17" x14ac:dyDescent="0.25">
      <c r="P1733" t="str">
        <f>CONCATENATE(ROW(P1733)-2," - ",[1]Components!B1729)</f>
        <v xml:space="preserve">1731 - </v>
      </c>
      <c r="Q1733" s="116" t="str">
        <f>CONCATENATE([1]Measures!B1720&amp;" - "&amp;[1]Measures!D1720)</f>
        <v xml:space="preserve"> - </v>
      </c>
    </row>
    <row r="1734" spans="16:17" x14ac:dyDescent="0.25">
      <c r="P1734" t="str">
        <f>CONCATENATE(ROW(P1734)-2," - ",[1]Components!B1730)</f>
        <v xml:space="preserve">1732 - </v>
      </c>
      <c r="Q1734" s="116" t="str">
        <f>CONCATENATE([1]Measures!B1721&amp;" - "&amp;[1]Measures!D1721)</f>
        <v xml:space="preserve"> - </v>
      </c>
    </row>
    <row r="1735" spans="16:17" x14ac:dyDescent="0.25">
      <c r="P1735" t="str">
        <f>CONCATENATE(ROW(P1735)-2," - ",[1]Components!B1731)</f>
        <v xml:space="preserve">1733 - </v>
      </c>
      <c r="Q1735" s="116" t="str">
        <f>CONCATENATE([1]Measures!B1722&amp;" - "&amp;[1]Measures!D1722)</f>
        <v xml:space="preserve"> - </v>
      </c>
    </row>
    <row r="1736" spans="16:17" x14ac:dyDescent="0.25">
      <c r="P1736" t="str">
        <f>CONCATENATE(ROW(P1736)-2," - ",[1]Components!B1732)</f>
        <v xml:space="preserve">1734 - </v>
      </c>
      <c r="Q1736" s="116" t="str">
        <f>CONCATENATE([1]Measures!B1723&amp;" - "&amp;[1]Measures!D1723)</f>
        <v xml:space="preserve"> - </v>
      </c>
    </row>
    <row r="1737" spans="16:17" x14ac:dyDescent="0.25">
      <c r="P1737" t="str">
        <f>CONCATENATE(ROW(P1737)-2," - ",[1]Components!B1733)</f>
        <v xml:space="preserve">1735 - </v>
      </c>
      <c r="Q1737" s="116" t="str">
        <f>CONCATENATE([1]Measures!B1724&amp;" - "&amp;[1]Measures!D1724)</f>
        <v xml:space="preserve"> - </v>
      </c>
    </row>
    <row r="1738" spans="16:17" x14ac:dyDescent="0.25">
      <c r="P1738" t="str">
        <f>CONCATENATE(ROW(P1738)-2," - ",[1]Components!B1734)</f>
        <v xml:space="preserve">1736 - </v>
      </c>
      <c r="Q1738" s="116" t="str">
        <f>CONCATENATE([1]Measures!B1725&amp;" - "&amp;[1]Measures!D1725)</f>
        <v xml:space="preserve"> - </v>
      </c>
    </row>
    <row r="1739" spans="16:17" x14ac:dyDescent="0.25">
      <c r="P1739" t="str">
        <f>CONCATENATE(ROW(P1739)-2," - ",[1]Components!B1735)</f>
        <v xml:space="preserve">1737 - </v>
      </c>
      <c r="Q1739" s="116" t="str">
        <f>CONCATENATE([1]Measures!B1726&amp;" - "&amp;[1]Measures!D1726)</f>
        <v xml:space="preserve"> - </v>
      </c>
    </row>
    <row r="1740" spans="16:17" x14ac:dyDescent="0.25">
      <c r="P1740" t="str">
        <f>CONCATENATE(ROW(P1740)-2," - ",[1]Components!B1736)</f>
        <v xml:space="preserve">1738 - </v>
      </c>
      <c r="Q1740" s="116" t="str">
        <f>CONCATENATE([1]Measures!B1727&amp;" - "&amp;[1]Measures!D1727)</f>
        <v xml:space="preserve"> - </v>
      </c>
    </row>
    <row r="1741" spans="16:17" x14ac:dyDescent="0.25">
      <c r="P1741" t="str">
        <f>CONCATENATE(ROW(P1741)-2," - ",[1]Components!B1737)</f>
        <v xml:space="preserve">1739 - </v>
      </c>
      <c r="Q1741" s="116" t="str">
        <f>CONCATENATE([1]Measures!B1728&amp;" - "&amp;[1]Measures!D1728)</f>
        <v xml:space="preserve"> - </v>
      </c>
    </row>
    <row r="1742" spans="16:17" x14ac:dyDescent="0.25">
      <c r="P1742" t="str">
        <f>CONCATENATE(ROW(P1742)-2," - ",[1]Components!B1738)</f>
        <v xml:space="preserve">1740 - </v>
      </c>
      <c r="Q1742" s="116" t="str">
        <f>CONCATENATE([1]Measures!B1729&amp;" - "&amp;[1]Measures!D1729)</f>
        <v xml:space="preserve"> - </v>
      </c>
    </row>
    <row r="1743" spans="16:17" x14ac:dyDescent="0.25">
      <c r="P1743" t="str">
        <f>CONCATENATE(ROW(P1743)-2," - ",[1]Components!B1739)</f>
        <v xml:space="preserve">1741 - </v>
      </c>
      <c r="Q1743" s="116" t="str">
        <f>CONCATENATE([1]Measures!B1730&amp;" - "&amp;[1]Measures!D1730)</f>
        <v xml:space="preserve"> - </v>
      </c>
    </row>
    <row r="1744" spans="16:17" x14ac:dyDescent="0.25">
      <c r="P1744" t="str">
        <f>CONCATENATE(ROW(P1744)-2," - ",[1]Components!B1740)</f>
        <v xml:space="preserve">1742 - </v>
      </c>
      <c r="Q1744" s="116" t="str">
        <f>CONCATENATE([1]Measures!B1731&amp;" - "&amp;[1]Measures!D1731)</f>
        <v xml:space="preserve"> - </v>
      </c>
    </row>
    <row r="1745" spans="16:17" x14ac:dyDescent="0.25">
      <c r="P1745" t="str">
        <f>CONCATENATE(ROW(P1745)-2," - ",[1]Components!B1741)</f>
        <v xml:space="preserve">1743 - </v>
      </c>
      <c r="Q1745" s="116" t="str">
        <f>CONCATENATE([1]Measures!B1732&amp;" - "&amp;[1]Measures!D1732)</f>
        <v xml:space="preserve"> - </v>
      </c>
    </row>
    <row r="1746" spans="16:17" x14ac:dyDescent="0.25">
      <c r="P1746" t="str">
        <f>CONCATENATE(ROW(P1746)-2," - ",[1]Components!B1742)</f>
        <v xml:space="preserve">1744 - </v>
      </c>
      <c r="Q1746" s="116" t="str">
        <f>CONCATENATE([1]Measures!B1733&amp;" - "&amp;[1]Measures!D1733)</f>
        <v xml:space="preserve"> - </v>
      </c>
    </row>
    <row r="1747" spans="16:17" x14ac:dyDescent="0.25">
      <c r="P1747" t="str">
        <f>CONCATENATE(ROW(P1747)-2," - ",[1]Components!B1743)</f>
        <v xml:space="preserve">1745 - </v>
      </c>
      <c r="Q1747" s="116" t="str">
        <f>CONCATENATE([1]Measures!B1734&amp;" - "&amp;[1]Measures!D1734)</f>
        <v xml:space="preserve"> - </v>
      </c>
    </row>
    <row r="1748" spans="16:17" x14ac:dyDescent="0.25">
      <c r="P1748" t="str">
        <f>CONCATENATE(ROW(P1748)-2," - ",[1]Components!B1744)</f>
        <v xml:space="preserve">1746 - </v>
      </c>
      <c r="Q1748" s="116" t="str">
        <f>CONCATENATE([1]Measures!B1735&amp;" - "&amp;[1]Measures!D1735)</f>
        <v xml:space="preserve"> - </v>
      </c>
    </row>
    <row r="1749" spans="16:17" x14ac:dyDescent="0.25">
      <c r="P1749" t="str">
        <f>CONCATENATE(ROW(P1749)-2," - ",[1]Components!B1745)</f>
        <v xml:space="preserve">1747 - </v>
      </c>
      <c r="Q1749" s="116" t="str">
        <f>CONCATENATE([1]Measures!B1736&amp;" - "&amp;[1]Measures!D1736)</f>
        <v xml:space="preserve"> - </v>
      </c>
    </row>
    <row r="1750" spans="16:17" x14ac:dyDescent="0.25">
      <c r="P1750" t="str">
        <f>CONCATENATE(ROW(P1750)-2," - ",[1]Components!B1746)</f>
        <v xml:space="preserve">1748 - </v>
      </c>
      <c r="Q1750" s="116" t="str">
        <f>CONCATENATE([1]Measures!B1737&amp;" - "&amp;[1]Measures!D1737)</f>
        <v xml:space="preserve"> - </v>
      </c>
    </row>
    <row r="1751" spans="16:17" x14ac:dyDescent="0.25">
      <c r="P1751" t="str">
        <f>CONCATENATE(ROW(P1751)-2," - ",[1]Components!B1747)</f>
        <v xml:space="preserve">1749 - </v>
      </c>
      <c r="Q1751" s="116" t="str">
        <f>CONCATENATE([1]Measures!B1738&amp;" - "&amp;[1]Measures!D1738)</f>
        <v xml:space="preserve"> - </v>
      </c>
    </row>
    <row r="1752" spans="16:17" x14ac:dyDescent="0.25">
      <c r="P1752" t="str">
        <f>CONCATENATE(ROW(P1752)-2," - ",[1]Components!B1748)</f>
        <v xml:space="preserve">1750 - </v>
      </c>
      <c r="Q1752" s="116" t="str">
        <f>CONCATENATE([1]Measures!B1739&amp;" - "&amp;[1]Measures!D1739)</f>
        <v xml:space="preserve"> - </v>
      </c>
    </row>
    <row r="1753" spans="16:17" x14ac:dyDescent="0.25">
      <c r="P1753" t="str">
        <f>CONCATENATE(ROW(P1753)-2," - ",[1]Components!B1749)</f>
        <v xml:space="preserve">1751 - </v>
      </c>
      <c r="Q1753" s="116" t="str">
        <f>CONCATENATE([1]Measures!B1740&amp;" - "&amp;[1]Measures!D1740)</f>
        <v xml:space="preserve"> - </v>
      </c>
    </row>
    <row r="1754" spans="16:17" x14ac:dyDescent="0.25">
      <c r="P1754" t="str">
        <f>CONCATENATE(ROW(P1754)-2," - ",[1]Components!B1750)</f>
        <v xml:space="preserve">1752 - </v>
      </c>
      <c r="Q1754" s="116" t="str">
        <f>CONCATENATE([1]Measures!B1741&amp;" - "&amp;[1]Measures!D1741)</f>
        <v xml:space="preserve"> - </v>
      </c>
    </row>
    <row r="1755" spans="16:17" x14ac:dyDescent="0.25">
      <c r="P1755" t="str">
        <f>CONCATENATE(ROW(P1755)-2," - ",[1]Components!B1751)</f>
        <v xml:space="preserve">1753 - </v>
      </c>
      <c r="Q1755" s="116" t="str">
        <f>CONCATENATE([1]Measures!B1742&amp;" - "&amp;[1]Measures!D1742)</f>
        <v xml:space="preserve"> - </v>
      </c>
    </row>
    <row r="1756" spans="16:17" x14ac:dyDescent="0.25">
      <c r="P1756" t="str">
        <f>CONCATENATE(ROW(P1756)-2," - ",[1]Components!B1752)</f>
        <v xml:space="preserve">1754 - </v>
      </c>
      <c r="Q1756" s="116" t="str">
        <f>CONCATENATE([1]Measures!B1743&amp;" - "&amp;[1]Measures!D1743)</f>
        <v xml:space="preserve"> - </v>
      </c>
    </row>
    <row r="1757" spans="16:17" x14ac:dyDescent="0.25">
      <c r="P1757" t="str">
        <f>CONCATENATE(ROW(P1757)-2," - ",[1]Components!B1753)</f>
        <v xml:space="preserve">1755 - </v>
      </c>
      <c r="Q1757" s="116" t="str">
        <f>CONCATENATE([1]Measures!B1744&amp;" - "&amp;[1]Measures!D1744)</f>
        <v xml:space="preserve"> - </v>
      </c>
    </row>
    <row r="1758" spans="16:17" x14ac:dyDescent="0.25">
      <c r="P1758" t="str">
        <f>CONCATENATE(ROW(P1758)-2," - ",[1]Components!B1754)</f>
        <v xml:space="preserve">1756 - </v>
      </c>
      <c r="Q1758" s="116" t="str">
        <f>CONCATENATE([1]Measures!B1745&amp;" - "&amp;[1]Measures!D1745)</f>
        <v xml:space="preserve"> - </v>
      </c>
    </row>
    <row r="1759" spans="16:17" x14ac:dyDescent="0.25">
      <c r="P1759" t="str">
        <f>CONCATENATE(ROW(P1759)-2," - ",[1]Components!B1755)</f>
        <v xml:space="preserve">1757 - </v>
      </c>
      <c r="Q1759" s="116" t="str">
        <f>CONCATENATE([1]Measures!B1746&amp;" - "&amp;[1]Measures!D1746)</f>
        <v xml:space="preserve"> - </v>
      </c>
    </row>
    <row r="1760" spans="16:17" x14ac:dyDescent="0.25">
      <c r="P1760" t="str">
        <f>CONCATENATE(ROW(P1760)-2," - ",[1]Components!B1756)</f>
        <v xml:space="preserve">1758 - </v>
      </c>
      <c r="Q1760" s="116" t="str">
        <f>CONCATENATE([1]Measures!B1747&amp;" - "&amp;[1]Measures!D1747)</f>
        <v xml:space="preserve"> - </v>
      </c>
    </row>
    <row r="1761" spans="16:17" x14ac:dyDescent="0.25">
      <c r="P1761" t="str">
        <f>CONCATENATE(ROW(P1761)-2," - ",[1]Components!B1757)</f>
        <v xml:space="preserve">1759 - </v>
      </c>
      <c r="Q1761" s="116" t="str">
        <f>CONCATENATE([1]Measures!B1748&amp;" - "&amp;[1]Measures!D1748)</f>
        <v xml:space="preserve"> - </v>
      </c>
    </row>
    <row r="1762" spans="16:17" x14ac:dyDescent="0.25">
      <c r="P1762" t="str">
        <f>CONCATENATE(ROW(P1762)-2," - ",[1]Components!B1758)</f>
        <v xml:space="preserve">1760 - </v>
      </c>
      <c r="Q1762" s="116" t="str">
        <f>CONCATENATE([1]Measures!B1749&amp;" - "&amp;[1]Measures!D1749)</f>
        <v xml:space="preserve"> - </v>
      </c>
    </row>
    <row r="1763" spans="16:17" x14ac:dyDescent="0.25">
      <c r="P1763" t="str">
        <f>CONCATENATE(ROW(P1763)-2," - ",[1]Components!B1759)</f>
        <v xml:space="preserve">1761 - </v>
      </c>
      <c r="Q1763" s="116" t="str">
        <f>CONCATENATE([1]Measures!B1750&amp;" - "&amp;[1]Measures!D1750)</f>
        <v xml:space="preserve"> - </v>
      </c>
    </row>
    <row r="1764" spans="16:17" x14ac:dyDescent="0.25">
      <c r="P1764" t="str">
        <f>CONCATENATE(ROW(P1764)-2," - ",[1]Components!B1760)</f>
        <v xml:space="preserve">1762 - </v>
      </c>
      <c r="Q1764" s="116" t="str">
        <f>CONCATENATE([1]Measures!B1751&amp;" - "&amp;[1]Measures!D1751)</f>
        <v xml:space="preserve"> - </v>
      </c>
    </row>
    <row r="1765" spans="16:17" x14ac:dyDescent="0.25">
      <c r="P1765" t="str">
        <f>CONCATENATE(ROW(P1765)-2," - ",[1]Components!B1761)</f>
        <v xml:space="preserve">1763 - </v>
      </c>
      <c r="Q1765" s="116" t="str">
        <f>CONCATENATE([1]Measures!B1752&amp;" - "&amp;[1]Measures!D1752)</f>
        <v xml:space="preserve"> - </v>
      </c>
    </row>
    <row r="1766" spans="16:17" x14ac:dyDescent="0.25">
      <c r="P1766" t="str">
        <f>CONCATENATE(ROW(P1766)-2," - ",[1]Components!B1762)</f>
        <v xml:space="preserve">1764 - </v>
      </c>
      <c r="Q1766" s="116" t="str">
        <f>CONCATENATE([1]Measures!B1753&amp;" - "&amp;[1]Measures!D1753)</f>
        <v xml:space="preserve"> - </v>
      </c>
    </row>
    <row r="1767" spans="16:17" x14ac:dyDescent="0.25">
      <c r="P1767" t="str">
        <f>CONCATENATE(ROW(P1767)-2," - ",[1]Components!B1763)</f>
        <v xml:space="preserve">1765 - </v>
      </c>
      <c r="Q1767" s="116" t="str">
        <f>CONCATENATE([1]Measures!B1754&amp;" - "&amp;[1]Measures!D1754)</f>
        <v xml:space="preserve"> - </v>
      </c>
    </row>
    <row r="1768" spans="16:17" x14ac:dyDescent="0.25">
      <c r="P1768" t="str">
        <f>CONCATENATE(ROW(P1768)-2," - ",[1]Components!B1764)</f>
        <v xml:space="preserve">1766 - </v>
      </c>
      <c r="Q1768" s="116" t="str">
        <f>CONCATENATE([1]Measures!B1755&amp;" - "&amp;[1]Measures!D1755)</f>
        <v xml:space="preserve"> - </v>
      </c>
    </row>
    <row r="1769" spans="16:17" x14ac:dyDescent="0.25">
      <c r="P1769" t="str">
        <f>CONCATENATE(ROW(P1769)-2," - ",[1]Components!B1765)</f>
        <v xml:space="preserve">1767 - </v>
      </c>
      <c r="Q1769" s="116" t="str">
        <f>CONCATENATE([1]Measures!B1756&amp;" - "&amp;[1]Measures!D1756)</f>
        <v xml:space="preserve"> - </v>
      </c>
    </row>
    <row r="1770" spans="16:17" x14ac:dyDescent="0.25">
      <c r="P1770" t="str">
        <f>CONCATENATE(ROW(P1770)-2," - ",[1]Components!B1766)</f>
        <v xml:space="preserve">1768 - </v>
      </c>
      <c r="Q1770" s="116" t="str">
        <f>CONCATENATE([1]Measures!B1757&amp;" - "&amp;[1]Measures!D1757)</f>
        <v xml:space="preserve"> - </v>
      </c>
    </row>
    <row r="1771" spans="16:17" x14ac:dyDescent="0.25">
      <c r="P1771" t="str">
        <f>CONCATENATE(ROW(P1771)-2," - ",[1]Components!B1767)</f>
        <v xml:space="preserve">1769 - </v>
      </c>
      <c r="Q1771" s="116" t="str">
        <f>CONCATENATE([1]Measures!B1758&amp;" - "&amp;[1]Measures!D1758)</f>
        <v xml:space="preserve"> - </v>
      </c>
    </row>
    <row r="1772" spans="16:17" x14ac:dyDescent="0.25">
      <c r="P1772" t="str">
        <f>CONCATENATE(ROW(P1772)-2," - ",[1]Components!B1768)</f>
        <v xml:space="preserve">1770 - </v>
      </c>
      <c r="Q1772" s="116" t="str">
        <f>CONCATENATE([1]Measures!B1759&amp;" - "&amp;[1]Measures!D1759)</f>
        <v xml:space="preserve"> - </v>
      </c>
    </row>
    <row r="1773" spans="16:17" x14ac:dyDescent="0.25">
      <c r="P1773" t="str">
        <f>CONCATENATE(ROW(P1773)-2," - ",[1]Components!B1769)</f>
        <v xml:space="preserve">1771 - </v>
      </c>
      <c r="Q1773" s="116" t="str">
        <f>CONCATENATE([1]Measures!B1760&amp;" - "&amp;[1]Measures!D1760)</f>
        <v xml:space="preserve"> - </v>
      </c>
    </row>
    <row r="1774" spans="16:17" x14ac:dyDescent="0.25">
      <c r="P1774" t="str">
        <f>CONCATENATE(ROW(P1774)-2," - ",[1]Components!B1770)</f>
        <v xml:space="preserve">1772 - </v>
      </c>
      <c r="Q1774" s="116" t="str">
        <f>CONCATENATE([1]Measures!B1761&amp;" - "&amp;[1]Measures!D1761)</f>
        <v xml:space="preserve"> - </v>
      </c>
    </row>
    <row r="1775" spans="16:17" x14ac:dyDescent="0.25">
      <c r="P1775" t="str">
        <f>CONCATENATE(ROW(P1775)-2," - ",[1]Components!B1771)</f>
        <v xml:space="preserve">1773 - </v>
      </c>
      <c r="Q1775" s="116" t="str">
        <f>CONCATENATE([1]Measures!B1762&amp;" - "&amp;[1]Measures!D1762)</f>
        <v xml:space="preserve"> - </v>
      </c>
    </row>
    <row r="1776" spans="16:17" x14ac:dyDescent="0.25">
      <c r="P1776" t="str">
        <f>CONCATENATE(ROW(P1776)-2," - ",[1]Components!B1772)</f>
        <v xml:space="preserve">1774 - </v>
      </c>
      <c r="Q1776" s="116" t="str">
        <f>CONCATENATE([1]Measures!B1763&amp;" - "&amp;[1]Measures!D1763)</f>
        <v xml:space="preserve"> - </v>
      </c>
    </row>
    <row r="1777" spans="16:17" x14ac:dyDescent="0.25">
      <c r="P1777" t="str">
        <f>CONCATENATE(ROW(P1777)-2," - ",[1]Components!B1773)</f>
        <v xml:space="preserve">1775 - </v>
      </c>
      <c r="Q1777" s="116" t="str">
        <f>CONCATENATE([1]Measures!B1764&amp;" - "&amp;[1]Measures!D1764)</f>
        <v xml:space="preserve"> - </v>
      </c>
    </row>
    <row r="1778" spans="16:17" x14ac:dyDescent="0.25">
      <c r="P1778" t="str">
        <f>CONCATENATE(ROW(P1778)-2," - ",[1]Components!B1774)</f>
        <v xml:space="preserve">1776 - </v>
      </c>
      <c r="Q1778" s="116" t="str">
        <f>CONCATENATE([1]Measures!B1765&amp;" - "&amp;[1]Measures!D1765)</f>
        <v xml:space="preserve"> - </v>
      </c>
    </row>
    <row r="1779" spans="16:17" x14ac:dyDescent="0.25">
      <c r="P1779" t="str">
        <f>CONCATENATE(ROW(P1779)-2," - ",[1]Components!B1775)</f>
        <v xml:space="preserve">1777 - </v>
      </c>
      <c r="Q1779" s="116" t="str">
        <f>CONCATENATE([1]Measures!B1766&amp;" - "&amp;[1]Measures!D1766)</f>
        <v xml:space="preserve"> - </v>
      </c>
    </row>
    <row r="1780" spans="16:17" x14ac:dyDescent="0.25">
      <c r="P1780" t="str">
        <f>CONCATENATE(ROW(P1780)-2," - ",[1]Components!B1776)</f>
        <v xml:space="preserve">1778 - </v>
      </c>
      <c r="Q1780" s="116" t="str">
        <f>CONCATENATE([1]Measures!B1767&amp;" - "&amp;[1]Measures!D1767)</f>
        <v xml:space="preserve"> - </v>
      </c>
    </row>
    <row r="1781" spans="16:17" x14ac:dyDescent="0.25">
      <c r="P1781" t="str">
        <f>CONCATENATE(ROW(P1781)-2," - ",[1]Components!B1777)</f>
        <v xml:space="preserve">1779 - </v>
      </c>
      <c r="Q1781" s="116" t="str">
        <f>CONCATENATE([1]Measures!B1768&amp;" - "&amp;[1]Measures!D1768)</f>
        <v xml:space="preserve"> - </v>
      </c>
    </row>
    <row r="1782" spans="16:17" x14ac:dyDescent="0.25">
      <c r="P1782" t="str">
        <f>CONCATENATE(ROW(P1782)-2," - ",[1]Components!B1778)</f>
        <v xml:space="preserve">1780 - </v>
      </c>
      <c r="Q1782" s="116" t="str">
        <f>CONCATENATE([1]Measures!B1769&amp;" - "&amp;[1]Measures!D1769)</f>
        <v xml:space="preserve"> - </v>
      </c>
    </row>
    <row r="1783" spans="16:17" x14ac:dyDescent="0.25">
      <c r="P1783" t="str">
        <f>CONCATENATE(ROW(P1783)-2," - ",[1]Components!B1779)</f>
        <v xml:space="preserve">1781 - </v>
      </c>
      <c r="Q1783" s="116" t="str">
        <f>CONCATENATE([1]Measures!B1770&amp;" - "&amp;[1]Measures!D1770)</f>
        <v xml:space="preserve"> - </v>
      </c>
    </row>
    <row r="1784" spans="16:17" x14ac:dyDescent="0.25">
      <c r="P1784" t="str">
        <f>CONCATENATE(ROW(P1784)-2," - ",[1]Components!B1780)</f>
        <v xml:space="preserve">1782 - </v>
      </c>
      <c r="Q1784" s="116" t="str">
        <f>CONCATENATE([1]Measures!B1771&amp;" - "&amp;[1]Measures!D1771)</f>
        <v xml:space="preserve"> - </v>
      </c>
    </row>
    <row r="1785" spans="16:17" x14ac:dyDescent="0.25">
      <c r="P1785" t="str">
        <f>CONCATENATE(ROW(P1785)-2," - ",[1]Components!B1781)</f>
        <v xml:space="preserve">1783 - </v>
      </c>
      <c r="Q1785" s="116" t="str">
        <f>CONCATENATE([1]Measures!B1772&amp;" - "&amp;[1]Measures!D1772)</f>
        <v xml:space="preserve"> - </v>
      </c>
    </row>
    <row r="1786" spans="16:17" x14ac:dyDescent="0.25">
      <c r="P1786" t="str">
        <f>CONCATENATE(ROW(P1786)-2," - ",[1]Components!B1782)</f>
        <v xml:space="preserve">1784 - </v>
      </c>
      <c r="Q1786" s="116" t="str">
        <f>CONCATENATE([1]Measures!B1773&amp;" - "&amp;[1]Measures!D1773)</f>
        <v xml:space="preserve"> - </v>
      </c>
    </row>
    <row r="1787" spans="16:17" x14ac:dyDescent="0.25">
      <c r="P1787" t="str">
        <f>CONCATENATE(ROW(P1787)-2," - ",[1]Components!B1783)</f>
        <v xml:space="preserve">1785 - </v>
      </c>
      <c r="Q1787" s="116" t="str">
        <f>CONCATENATE([1]Measures!B1774&amp;" - "&amp;[1]Measures!D1774)</f>
        <v xml:space="preserve"> - </v>
      </c>
    </row>
    <row r="1788" spans="16:17" x14ac:dyDescent="0.25">
      <c r="P1788" t="str">
        <f>CONCATENATE(ROW(P1788)-2," - ",[1]Components!B1784)</f>
        <v xml:space="preserve">1786 - </v>
      </c>
      <c r="Q1788" s="116" t="str">
        <f>CONCATENATE([1]Measures!B1775&amp;" - "&amp;[1]Measures!D1775)</f>
        <v xml:space="preserve"> - </v>
      </c>
    </row>
    <row r="1789" spans="16:17" x14ac:dyDescent="0.25">
      <c r="P1789" t="str">
        <f>CONCATENATE(ROW(P1789)-2," - ",[1]Components!B1785)</f>
        <v xml:space="preserve">1787 - </v>
      </c>
      <c r="Q1789" s="116" t="str">
        <f>CONCATENATE([1]Measures!B1776&amp;" - "&amp;[1]Measures!D1776)</f>
        <v xml:space="preserve"> - </v>
      </c>
    </row>
    <row r="1790" spans="16:17" x14ac:dyDescent="0.25">
      <c r="P1790" t="str">
        <f>CONCATENATE(ROW(P1790)-2," - ",[1]Components!B1786)</f>
        <v xml:space="preserve">1788 - </v>
      </c>
      <c r="Q1790" s="116" t="str">
        <f>CONCATENATE([1]Measures!B1777&amp;" - "&amp;[1]Measures!D1777)</f>
        <v xml:space="preserve"> - </v>
      </c>
    </row>
    <row r="1791" spans="16:17" x14ac:dyDescent="0.25">
      <c r="P1791" t="str">
        <f>CONCATENATE(ROW(P1791)-2," - ",[1]Components!B1787)</f>
        <v xml:space="preserve">1789 - </v>
      </c>
      <c r="Q1791" s="116" t="str">
        <f>CONCATENATE([1]Measures!B1778&amp;" - "&amp;[1]Measures!D1778)</f>
        <v xml:space="preserve"> - </v>
      </c>
    </row>
    <row r="1792" spans="16:17" x14ac:dyDescent="0.25">
      <c r="P1792" t="str">
        <f>CONCATENATE(ROW(P1792)-2," - ",[1]Components!B1788)</f>
        <v xml:space="preserve">1790 - </v>
      </c>
      <c r="Q1792" s="116" t="str">
        <f>CONCATENATE([1]Measures!B1779&amp;" - "&amp;[1]Measures!D1779)</f>
        <v xml:space="preserve"> - </v>
      </c>
    </row>
    <row r="1793" spans="16:17" x14ac:dyDescent="0.25">
      <c r="P1793" t="str">
        <f>CONCATENATE(ROW(P1793)-2," - ",[1]Components!B1789)</f>
        <v xml:space="preserve">1791 - </v>
      </c>
      <c r="Q1793" s="116" t="str">
        <f>CONCATENATE([1]Measures!B1780&amp;" - "&amp;[1]Measures!D1780)</f>
        <v xml:space="preserve"> - </v>
      </c>
    </row>
    <row r="1794" spans="16:17" x14ac:dyDescent="0.25">
      <c r="P1794" t="str">
        <f>CONCATENATE(ROW(P1794)-2," - ",[1]Components!B1790)</f>
        <v xml:space="preserve">1792 - </v>
      </c>
      <c r="Q1794" s="116" t="str">
        <f>CONCATENATE([1]Measures!B1781&amp;" - "&amp;[1]Measures!D1781)</f>
        <v xml:space="preserve"> - </v>
      </c>
    </row>
    <row r="1795" spans="16:17" x14ac:dyDescent="0.25">
      <c r="P1795" t="str">
        <f>CONCATENATE(ROW(P1795)-2," - ",[1]Components!B1791)</f>
        <v xml:space="preserve">1793 - </v>
      </c>
      <c r="Q1795" s="116" t="str">
        <f>CONCATENATE([1]Measures!B1782&amp;" - "&amp;[1]Measures!D1782)</f>
        <v xml:space="preserve"> - </v>
      </c>
    </row>
    <row r="1796" spans="16:17" x14ac:dyDescent="0.25">
      <c r="P1796" t="str">
        <f>CONCATENATE(ROW(P1796)-2," - ",[1]Components!B1792)</f>
        <v xml:space="preserve">1794 - </v>
      </c>
      <c r="Q1796" s="116" t="str">
        <f>CONCATENATE([1]Measures!B1783&amp;" - "&amp;[1]Measures!D1783)</f>
        <v xml:space="preserve"> - </v>
      </c>
    </row>
    <row r="1797" spans="16:17" x14ac:dyDescent="0.25">
      <c r="P1797" t="str">
        <f>CONCATENATE(ROW(P1797)-2," - ",[1]Components!B1793)</f>
        <v xml:space="preserve">1795 - </v>
      </c>
      <c r="Q1797" s="116" t="str">
        <f>CONCATENATE([1]Measures!B1784&amp;" - "&amp;[1]Measures!D1784)</f>
        <v xml:space="preserve"> - </v>
      </c>
    </row>
    <row r="1798" spans="16:17" x14ac:dyDescent="0.25">
      <c r="P1798" t="str">
        <f>CONCATENATE(ROW(P1798)-2," - ",[1]Components!B1794)</f>
        <v xml:space="preserve">1796 - </v>
      </c>
      <c r="Q1798" s="116" t="str">
        <f>CONCATENATE([1]Measures!B1785&amp;" - "&amp;[1]Measures!D1785)</f>
        <v xml:space="preserve"> - </v>
      </c>
    </row>
    <row r="1799" spans="16:17" x14ac:dyDescent="0.25">
      <c r="P1799" t="str">
        <f>CONCATENATE(ROW(P1799)-2," - ",[1]Components!B1795)</f>
        <v xml:space="preserve">1797 - </v>
      </c>
      <c r="Q1799" s="116" t="str">
        <f>CONCATENATE([1]Measures!B1786&amp;" - "&amp;[1]Measures!D1786)</f>
        <v xml:space="preserve"> - </v>
      </c>
    </row>
    <row r="1800" spans="16:17" x14ac:dyDescent="0.25">
      <c r="P1800" t="str">
        <f>CONCATENATE(ROW(P1800)-2," - ",[1]Components!B1796)</f>
        <v xml:space="preserve">1798 - </v>
      </c>
      <c r="Q1800" s="116" t="str">
        <f>CONCATENATE([1]Measures!B1787&amp;" - "&amp;[1]Measures!D1787)</f>
        <v xml:space="preserve"> - </v>
      </c>
    </row>
    <row r="1801" spans="16:17" x14ac:dyDescent="0.25">
      <c r="P1801" t="str">
        <f>CONCATENATE(ROW(P1801)-2," - ",[1]Components!B1797)</f>
        <v xml:space="preserve">1799 - </v>
      </c>
      <c r="Q1801" s="116" t="str">
        <f>CONCATENATE([1]Measures!B1788&amp;" - "&amp;[1]Measures!D1788)</f>
        <v xml:space="preserve"> - </v>
      </c>
    </row>
    <row r="1802" spans="16:17" x14ac:dyDescent="0.25">
      <c r="P1802" t="str">
        <f>CONCATENATE(ROW(P1802)-2," - ",[1]Components!B1798)</f>
        <v xml:space="preserve">1800 - </v>
      </c>
      <c r="Q1802" s="116" t="str">
        <f>CONCATENATE([1]Measures!B1789&amp;" - "&amp;[1]Measures!D1789)</f>
        <v xml:space="preserve"> - </v>
      </c>
    </row>
    <row r="1803" spans="16:17" x14ac:dyDescent="0.25">
      <c r="P1803" t="str">
        <f>CONCATENATE(ROW(P1803)-2," - ",[1]Components!B1799)</f>
        <v xml:space="preserve">1801 - </v>
      </c>
      <c r="Q1803" s="116" t="str">
        <f>CONCATENATE([1]Measures!B1790&amp;" - "&amp;[1]Measures!D1790)</f>
        <v xml:space="preserve"> - </v>
      </c>
    </row>
    <row r="1804" spans="16:17" x14ac:dyDescent="0.25">
      <c r="P1804" t="str">
        <f>CONCATENATE(ROW(P1804)-2," - ",[1]Components!B1800)</f>
        <v xml:space="preserve">1802 - </v>
      </c>
      <c r="Q1804" s="116" t="str">
        <f>CONCATENATE([1]Measures!B1791&amp;" - "&amp;[1]Measures!D1791)</f>
        <v xml:space="preserve"> - </v>
      </c>
    </row>
    <row r="1805" spans="16:17" x14ac:dyDescent="0.25">
      <c r="P1805" t="str">
        <f>CONCATENATE(ROW(P1805)-2," - ",[1]Components!B1801)</f>
        <v xml:space="preserve">1803 - </v>
      </c>
      <c r="Q1805" s="116" t="str">
        <f>CONCATENATE([1]Measures!B1792&amp;" - "&amp;[1]Measures!D1792)</f>
        <v xml:space="preserve"> - </v>
      </c>
    </row>
    <row r="1806" spans="16:17" x14ac:dyDescent="0.25">
      <c r="P1806" t="str">
        <f>CONCATENATE(ROW(P1806)-2," - ",[1]Components!B1802)</f>
        <v xml:space="preserve">1804 - </v>
      </c>
      <c r="Q1806" s="116" t="str">
        <f>CONCATENATE([1]Measures!B1793&amp;" - "&amp;[1]Measures!D1793)</f>
        <v xml:space="preserve"> - </v>
      </c>
    </row>
    <row r="1807" spans="16:17" x14ac:dyDescent="0.25">
      <c r="P1807" t="str">
        <f>CONCATENATE(ROW(P1807)-2," - ",[1]Components!B1803)</f>
        <v xml:space="preserve">1805 - </v>
      </c>
      <c r="Q1807" s="116" t="str">
        <f>CONCATENATE([1]Measures!B1794&amp;" - "&amp;[1]Measures!D1794)</f>
        <v xml:space="preserve"> - </v>
      </c>
    </row>
    <row r="1808" spans="16:17" x14ac:dyDescent="0.25">
      <c r="P1808" t="str">
        <f>CONCATENATE(ROW(P1808)-2," - ",[1]Components!B1804)</f>
        <v xml:space="preserve">1806 - </v>
      </c>
      <c r="Q1808" s="116" t="str">
        <f>CONCATENATE([1]Measures!B1795&amp;" - "&amp;[1]Measures!D1795)</f>
        <v xml:space="preserve"> - </v>
      </c>
    </row>
    <row r="1809" spans="16:17" x14ac:dyDescent="0.25">
      <c r="P1809" t="str">
        <f>CONCATENATE(ROW(P1809)-2," - ",[1]Components!B1805)</f>
        <v xml:space="preserve">1807 - </v>
      </c>
      <c r="Q1809" s="116" t="str">
        <f>CONCATENATE([1]Measures!B1796&amp;" - "&amp;[1]Measures!D1796)</f>
        <v xml:space="preserve"> - </v>
      </c>
    </row>
    <row r="1810" spans="16:17" x14ac:dyDescent="0.25">
      <c r="P1810" t="str">
        <f>CONCATENATE(ROW(P1810)-2," - ",[1]Components!B1806)</f>
        <v xml:space="preserve">1808 - </v>
      </c>
      <c r="Q1810" s="116" t="str">
        <f>CONCATENATE([1]Measures!B1797&amp;" - "&amp;[1]Measures!D1797)</f>
        <v xml:space="preserve"> - </v>
      </c>
    </row>
    <row r="1811" spans="16:17" x14ac:dyDescent="0.25">
      <c r="P1811" t="str">
        <f>CONCATENATE(ROW(P1811)-2," - ",[1]Components!B1807)</f>
        <v xml:space="preserve">1809 - </v>
      </c>
      <c r="Q1811" s="116" t="str">
        <f>CONCATENATE([1]Measures!B1798&amp;" - "&amp;[1]Measures!D1798)</f>
        <v xml:space="preserve"> - </v>
      </c>
    </row>
    <row r="1812" spans="16:17" x14ac:dyDescent="0.25">
      <c r="P1812" t="str">
        <f>CONCATENATE(ROW(P1812)-2," - ",[1]Components!B1808)</f>
        <v xml:space="preserve">1810 - </v>
      </c>
      <c r="Q1812" s="116" t="str">
        <f>CONCATENATE([1]Measures!B1799&amp;" - "&amp;[1]Measures!D1799)</f>
        <v xml:space="preserve"> - </v>
      </c>
    </row>
    <row r="1813" spans="16:17" x14ac:dyDescent="0.25">
      <c r="P1813" t="str">
        <f>CONCATENATE(ROW(P1813)-2," - ",[1]Components!B1809)</f>
        <v xml:space="preserve">1811 - </v>
      </c>
      <c r="Q1813" s="116" t="str">
        <f>CONCATENATE([1]Measures!B1800&amp;" - "&amp;[1]Measures!D1800)</f>
        <v xml:space="preserve"> - </v>
      </c>
    </row>
    <row r="1814" spans="16:17" x14ac:dyDescent="0.25">
      <c r="P1814" t="str">
        <f>CONCATENATE(ROW(P1814)-2," - ",[1]Components!B1810)</f>
        <v xml:space="preserve">1812 - </v>
      </c>
      <c r="Q1814" s="116" t="str">
        <f>CONCATENATE([1]Measures!B1801&amp;" - "&amp;[1]Measures!D1801)</f>
        <v xml:space="preserve"> - </v>
      </c>
    </row>
    <row r="1815" spans="16:17" x14ac:dyDescent="0.25">
      <c r="P1815" t="str">
        <f>CONCATENATE(ROW(P1815)-2," - ",[1]Components!B1811)</f>
        <v xml:space="preserve">1813 - </v>
      </c>
      <c r="Q1815" s="116" t="str">
        <f>CONCATENATE([1]Measures!B1802&amp;" - "&amp;[1]Measures!D1802)</f>
        <v xml:space="preserve"> - </v>
      </c>
    </row>
    <row r="1816" spans="16:17" x14ac:dyDescent="0.25">
      <c r="P1816" t="str">
        <f>CONCATENATE(ROW(P1816)-2," - ",[1]Components!B1812)</f>
        <v xml:space="preserve">1814 - </v>
      </c>
      <c r="Q1816" s="116" t="str">
        <f>CONCATENATE([1]Measures!B1803&amp;" - "&amp;[1]Measures!D1803)</f>
        <v xml:space="preserve"> - </v>
      </c>
    </row>
    <row r="1817" spans="16:17" x14ac:dyDescent="0.25">
      <c r="P1817" t="str">
        <f>CONCATENATE(ROW(P1817)-2," - ",[1]Components!B1813)</f>
        <v xml:space="preserve">1815 - </v>
      </c>
      <c r="Q1817" s="116" t="str">
        <f>CONCATENATE([1]Measures!B1804&amp;" - "&amp;[1]Measures!D1804)</f>
        <v xml:space="preserve"> - </v>
      </c>
    </row>
    <row r="1818" spans="16:17" x14ac:dyDescent="0.25">
      <c r="P1818" t="str">
        <f>CONCATENATE(ROW(P1818)-2," - ",[1]Components!B1814)</f>
        <v xml:space="preserve">1816 - </v>
      </c>
      <c r="Q1818" s="116" t="str">
        <f>CONCATENATE([1]Measures!B1805&amp;" - "&amp;[1]Measures!D1805)</f>
        <v xml:space="preserve"> - </v>
      </c>
    </row>
    <row r="1819" spans="16:17" x14ac:dyDescent="0.25">
      <c r="P1819" t="str">
        <f>CONCATENATE(ROW(P1819)-2," - ",[1]Components!B1815)</f>
        <v xml:space="preserve">1817 - </v>
      </c>
      <c r="Q1819" s="116" t="str">
        <f>CONCATENATE([1]Measures!B1806&amp;" - "&amp;[1]Measures!D1806)</f>
        <v xml:space="preserve"> - </v>
      </c>
    </row>
    <row r="1820" spans="16:17" x14ac:dyDescent="0.25">
      <c r="P1820" t="str">
        <f>CONCATENATE(ROW(P1820)-2," - ",[1]Components!B1816)</f>
        <v xml:space="preserve">1818 - </v>
      </c>
      <c r="Q1820" s="116" t="str">
        <f>CONCATENATE([1]Measures!B1807&amp;" - "&amp;[1]Measures!D1807)</f>
        <v xml:space="preserve"> - </v>
      </c>
    </row>
    <row r="1821" spans="16:17" x14ac:dyDescent="0.25">
      <c r="P1821" t="str">
        <f>CONCATENATE(ROW(P1821)-2," - ",[1]Components!B1817)</f>
        <v xml:space="preserve">1819 - </v>
      </c>
      <c r="Q1821" s="116" t="str">
        <f>CONCATENATE([1]Measures!B1808&amp;" - "&amp;[1]Measures!D1808)</f>
        <v xml:space="preserve"> - </v>
      </c>
    </row>
    <row r="1822" spans="16:17" x14ac:dyDescent="0.25">
      <c r="P1822" t="str">
        <f>CONCATENATE(ROW(P1822)-2," - ",[1]Components!B1818)</f>
        <v xml:space="preserve">1820 - </v>
      </c>
      <c r="Q1822" s="116" t="str">
        <f>CONCATENATE([1]Measures!B1809&amp;" - "&amp;[1]Measures!D1809)</f>
        <v xml:space="preserve"> - </v>
      </c>
    </row>
    <row r="1823" spans="16:17" x14ac:dyDescent="0.25">
      <c r="P1823" t="str">
        <f>CONCATENATE(ROW(P1823)-2," - ",[1]Components!B1819)</f>
        <v xml:space="preserve">1821 - </v>
      </c>
      <c r="Q1823" s="116" t="str">
        <f>CONCATENATE([1]Measures!B1810&amp;" - "&amp;[1]Measures!D1810)</f>
        <v xml:space="preserve"> - </v>
      </c>
    </row>
    <row r="1824" spans="16:17" x14ac:dyDescent="0.25">
      <c r="P1824" t="str">
        <f>CONCATENATE(ROW(P1824)-2," - ",[1]Components!B1820)</f>
        <v xml:space="preserve">1822 - </v>
      </c>
      <c r="Q1824" s="116" t="str">
        <f>CONCATENATE([1]Measures!B1811&amp;" - "&amp;[1]Measures!D1811)</f>
        <v xml:space="preserve"> - </v>
      </c>
    </row>
    <row r="1825" spans="16:17" x14ac:dyDescent="0.25">
      <c r="P1825" t="str">
        <f>CONCATENATE(ROW(P1825)-2," - ",[1]Components!B1821)</f>
        <v xml:space="preserve">1823 - </v>
      </c>
      <c r="Q1825" s="116" t="str">
        <f>CONCATENATE([1]Measures!B1812&amp;" - "&amp;[1]Measures!D1812)</f>
        <v xml:space="preserve"> - </v>
      </c>
    </row>
    <row r="1826" spans="16:17" x14ac:dyDescent="0.25">
      <c r="P1826" t="str">
        <f>CONCATENATE(ROW(P1826)-2," - ",[1]Components!B1822)</f>
        <v xml:space="preserve">1824 - </v>
      </c>
      <c r="Q1826" s="116" t="str">
        <f>CONCATENATE([1]Measures!B1813&amp;" - "&amp;[1]Measures!D1813)</f>
        <v xml:space="preserve"> - </v>
      </c>
    </row>
    <row r="1827" spans="16:17" x14ac:dyDescent="0.25">
      <c r="P1827" t="str">
        <f>CONCATENATE(ROW(P1827)-2," - ",[1]Components!B1823)</f>
        <v xml:space="preserve">1825 - </v>
      </c>
      <c r="Q1827" s="116" t="str">
        <f>CONCATENATE([1]Measures!B1814&amp;" - "&amp;[1]Measures!D1814)</f>
        <v xml:space="preserve"> - </v>
      </c>
    </row>
    <row r="1828" spans="16:17" x14ac:dyDescent="0.25">
      <c r="P1828" t="str">
        <f>CONCATENATE(ROW(P1828)-2," - ",[1]Components!B1824)</f>
        <v xml:space="preserve">1826 - </v>
      </c>
      <c r="Q1828" s="116" t="str">
        <f>CONCATENATE([1]Measures!B1815&amp;" - "&amp;[1]Measures!D1815)</f>
        <v xml:space="preserve"> - </v>
      </c>
    </row>
    <row r="1829" spans="16:17" x14ac:dyDescent="0.25">
      <c r="P1829" t="str">
        <f>CONCATENATE(ROW(P1829)-2," - ",[1]Components!B1825)</f>
        <v xml:space="preserve">1827 - </v>
      </c>
      <c r="Q1829" s="116" t="str">
        <f>CONCATENATE([1]Measures!B1816&amp;" - "&amp;[1]Measures!D1816)</f>
        <v xml:space="preserve"> - </v>
      </c>
    </row>
    <row r="1830" spans="16:17" x14ac:dyDescent="0.25">
      <c r="P1830" t="str">
        <f>CONCATENATE(ROW(P1830)-2," - ",[1]Components!B1826)</f>
        <v xml:space="preserve">1828 - </v>
      </c>
      <c r="Q1830" s="116" t="str">
        <f>CONCATENATE([1]Measures!B1817&amp;" - "&amp;[1]Measures!D1817)</f>
        <v xml:space="preserve"> - </v>
      </c>
    </row>
    <row r="1831" spans="16:17" x14ac:dyDescent="0.25">
      <c r="P1831" t="str">
        <f>CONCATENATE(ROW(P1831)-2," - ",[1]Components!B1827)</f>
        <v xml:space="preserve">1829 - </v>
      </c>
      <c r="Q1831" s="116" t="str">
        <f>CONCATENATE([1]Measures!B1818&amp;" - "&amp;[1]Measures!D1818)</f>
        <v xml:space="preserve"> - </v>
      </c>
    </row>
    <row r="1832" spans="16:17" x14ac:dyDescent="0.25">
      <c r="P1832" t="str">
        <f>CONCATENATE(ROW(P1832)-2," - ",[1]Components!B1828)</f>
        <v xml:space="preserve">1830 - </v>
      </c>
      <c r="Q1832" s="116" t="str">
        <f>CONCATENATE([1]Measures!B1819&amp;" - "&amp;[1]Measures!D1819)</f>
        <v xml:space="preserve"> - </v>
      </c>
    </row>
    <row r="1833" spans="16:17" x14ac:dyDescent="0.25">
      <c r="P1833" t="str">
        <f>CONCATENATE(ROW(P1833)-2," - ",[1]Components!B1829)</f>
        <v xml:space="preserve">1831 - </v>
      </c>
      <c r="Q1833" s="116" t="str">
        <f>CONCATENATE([1]Measures!B1820&amp;" - "&amp;[1]Measures!D1820)</f>
        <v xml:space="preserve"> - </v>
      </c>
    </row>
    <row r="1834" spans="16:17" x14ac:dyDescent="0.25">
      <c r="P1834" t="str">
        <f>CONCATENATE(ROW(P1834)-2," - ",[1]Components!B1830)</f>
        <v xml:space="preserve">1832 - </v>
      </c>
      <c r="Q1834" s="116" t="str">
        <f>CONCATENATE([1]Measures!B1821&amp;" - "&amp;[1]Measures!D1821)</f>
        <v xml:space="preserve"> - </v>
      </c>
    </row>
    <row r="1835" spans="16:17" x14ac:dyDescent="0.25">
      <c r="P1835" t="str">
        <f>CONCATENATE(ROW(P1835)-2," - ",[1]Components!B1831)</f>
        <v xml:space="preserve">1833 - </v>
      </c>
      <c r="Q1835" s="116" t="str">
        <f>CONCATENATE([1]Measures!B1822&amp;" - "&amp;[1]Measures!D1822)</f>
        <v xml:space="preserve"> - </v>
      </c>
    </row>
    <row r="1836" spans="16:17" x14ac:dyDescent="0.25">
      <c r="P1836" t="str">
        <f>CONCATENATE(ROW(P1836)-2," - ",[1]Components!B1832)</f>
        <v xml:space="preserve">1834 - </v>
      </c>
      <c r="Q1836" s="116" t="str">
        <f>CONCATENATE([1]Measures!B1823&amp;" - "&amp;[1]Measures!D1823)</f>
        <v xml:space="preserve"> - </v>
      </c>
    </row>
    <row r="1837" spans="16:17" x14ac:dyDescent="0.25">
      <c r="P1837" t="str">
        <f>CONCATENATE(ROW(P1837)-2," - ",[1]Components!B1833)</f>
        <v xml:space="preserve">1835 - </v>
      </c>
      <c r="Q1837" s="116" t="str">
        <f>CONCATENATE([1]Measures!B1824&amp;" - "&amp;[1]Measures!D1824)</f>
        <v xml:space="preserve"> - </v>
      </c>
    </row>
    <row r="1838" spans="16:17" x14ac:dyDescent="0.25">
      <c r="P1838" t="str">
        <f>CONCATENATE(ROW(P1838)-2," - ",[1]Components!B1834)</f>
        <v xml:space="preserve">1836 - </v>
      </c>
      <c r="Q1838" s="116" t="str">
        <f>CONCATENATE([1]Measures!B1825&amp;" - "&amp;[1]Measures!D1825)</f>
        <v xml:space="preserve"> - </v>
      </c>
    </row>
    <row r="1839" spans="16:17" x14ac:dyDescent="0.25">
      <c r="P1839" t="str">
        <f>CONCATENATE(ROW(P1839)-2," - ",[1]Components!B1835)</f>
        <v xml:space="preserve">1837 - </v>
      </c>
      <c r="Q1839" s="116" t="str">
        <f>CONCATENATE([1]Measures!B1826&amp;" - "&amp;[1]Measures!D1826)</f>
        <v xml:space="preserve"> - </v>
      </c>
    </row>
    <row r="1840" spans="16:17" x14ac:dyDescent="0.25">
      <c r="P1840" t="str">
        <f>CONCATENATE(ROW(P1840)-2," - ",[1]Components!B1836)</f>
        <v xml:space="preserve">1838 - </v>
      </c>
      <c r="Q1840" s="116" t="str">
        <f>CONCATENATE([1]Measures!B1827&amp;" - "&amp;[1]Measures!D1827)</f>
        <v xml:space="preserve"> - </v>
      </c>
    </row>
    <row r="1841" spans="16:17" x14ac:dyDescent="0.25">
      <c r="P1841" t="str">
        <f>CONCATENATE(ROW(P1841)-2," - ",[1]Components!B1837)</f>
        <v xml:space="preserve">1839 - </v>
      </c>
      <c r="Q1841" s="116" t="str">
        <f>CONCATENATE([1]Measures!B1828&amp;" - "&amp;[1]Measures!D1828)</f>
        <v xml:space="preserve"> - </v>
      </c>
    </row>
    <row r="1842" spans="16:17" x14ac:dyDescent="0.25">
      <c r="P1842" t="str">
        <f>CONCATENATE(ROW(P1842)-2," - ",[1]Components!B1838)</f>
        <v xml:space="preserve">1840 - </v>
      </c>
      <c r="Q1842" s="116" t="str">
        <f>CONCATENATE([1]Measures!B1829&amp;" - "&amp;[1]Measures!D1829)</f>
        <v xml:space="preserve"> - </v>
      </c>
    </row>
    <row r="1843" spans="16:17" x14ac:dyDescent="0.25">
      <c r="P1843" t="str">
        <f>CONCATENATE(ROW(P1843)-2," - ",[1]Components!B1839)</f>
        <v xml:space="preserve">1841 - </v>
      </c>
      <c r="Q1843" s="116" t="str">
        <f>CONCATENATE([1]Measures!B1830&amp;" - "&amp;[1]Measures!D1830)</f>
        <v xml:space="preserve"> - </v>
      </c>
    </row>
    <row r="1844" spans="16:17" x14ac:dyDescent="0.25">
      <c r="P1844" t="str">
        <f>CONCATENATE(ROW(P1844)-2," - ",[1]Components!B1840)</f>
        <v xml:space="preserve">1842 - </v>
      </c>
      <c r="Q1844" s="116" t="str">
        <f>CONCATENATE([1]Measures!B1831&amp;" - "&amp;[1]Measures!D1831)</f>
        <v xml:space="preserve"> - </v>
      </c>
    </row>
    <row r="1845" spans="16:17" x14ac:dyDescent="0.25">
      <c r="P1845" t="str">
        <f>CONCATENATE(ROW(P1845)-2," - ",[1]Components!B1841)</f>
        <v xml:space="preserve">1843 - </v>
      </c>
      <c r="Q1845" s="116" t="str">
        <f>CONCATENATE([1]Measures!B1832&amp;" - "&amp;[1]Measures!D1832)</f>
        <v xml:space="preserve"> - </v>
      </c>
    </row>
    <row r="1846" spans="16:17" x14ac:dyDescent="0.25">
      <c r="P1846" t="str">
        <f>CONCATENATE(ROW(P1846)-2," - ",[1]Components!B1842)</f>
        <v xml:space="preserve">1844 - </v>
      </c>
      <c r="Q1846" s="116" t="str">
        <f>CONCATENATE([1]Measures!B1833&amp;" - "&amp;[1]Measures!D1833)</f>
        <v xml:space="preserve"> - </v>
      </c>
    </row>
    <row r="1847" spans="16:17" x14ac:dyDescent="0.25">
      <c r="P1847" t="str">
        <f>CONCATENATE(ROW(P1847)-2," - ",[1]Components!B1843)</f>
        <v xml:space="preserve">1845 - </v>
      </c>
      <c r="Q1847" s="116" t="str">
        <f>CONCATENATE([1]Measures!B1834&amp;" - "&amp;[1]Measures!D1834)</f>
        <v xml:space="preserve"> - </v>
      </c>
    </row>
    <row r="1848" spans="16:17" x14ac:dyDescent="0.25">
      <c r="P1848" t="str">
        <f>CONCATENATE(ROW(P1848)-2," - ",[1]Components!B1844)</f>
        <v xml:space="preserve">1846 - </v>
      </c>
      <c r="Q1848" s="116" t="str">
        <f>CONCATENATE([1]Measures!B1835&amp;" - "&amp;[1]Measures!D1835)</f>
        <v xml:space="preserve"> - </v>
      </c>
    </row>
    <row r="1849" spans="16:17" x14ac:dyDescent="0.25">
      <c r="P1849" t="str">
        <f>CONCATENATE(ROW(P1849)-2," - ",[1]Components!B1845)</f>
        <v xml:space="preserve">1847 - </v>
      </c>
      <c r="Q1849" s="116" t="str">
        <f>CONCATENATE([1]Measures!B1836&amp;" - "&amp;[1]Measures!D1836)</f>
        <v xml:space="preserve"> - </v>
      </c>
    </row>
    <row r="1850" spans="16:17" x14ac:dyDescent="0.25">
      <c r="P1850" t="str">
        <f>CONCATENATE(ROW(P1850)-2," - ",[1]Components!B1846)</f>
        <v xml:space="preserve">1848 - </v>
      </c>
      <c r="Q1850" s="116" t="str">
        <f>CONCATENATE([1]Measures!B1837&amp;" - "&amp;[1]Measures!D1837)</f>
        <v xml:space="preserve"> - </v>
      </c>
    </row>
    <row r="1851" spans="16:17" x14ac:dyDescent="0.25">
      <c r="P1851" t="str">
        <f>CONCATENATE(ROW(P1851)-2," - ",[1]Components!B1847)</f>
        <v xml:space="preserve">1849 - </v>
      </c>
      <c r="Q1851" s="116" t="str">
        <f>CONCATENATE([1]Measures!B1838&amp;" - "&amp;[1]Measures!D1838)</f>
        <v xml:space="preserve"> - </v>
      </c>
    </row>
    <row r="1852" spans="16:17" x14ac:dyDescent="0.25">
      <c r="P1852" t="str">
        <f>CONCATENATE(ROW(P1852)-2," - ",[1]Components!B1848)</f>
        <v xml:space="preserve">1850 - </v>
      </c>
      <c r="Q1852" s="116" t="str">
        <f>CONCATENATE([1]Measures!B1839&amp;" - "&amp;[1]Measures!D1839)</f>
        <v xml:space="preserve"> - </v>
      </c>
    </row>
    <row r="1853" spans="16:17" x14ac:dyDescent="0.25">
      <c r="P1853" t="str">
        <f>CONCATENATE(ROW(P1853)-2," - ",[1]Components!B1849)</f>
        <v xml:space="preserve">1851 - </v>
      </c>
      <c r="Q1853" s="116" t="str">
        <f>CONCATENATE([1]Measures!B1840&amp;" - "&amp;[1]Measures!D1840)</f>
        <v xml:space="preserve"> - </v>
      </c>
    </row>
    <row r="1854" spans="16:17" x14ac:dyDescent="0.25">
      <c r="P1854" t="str">
        <f>CONCATENATE(ROW(P1854)-2," - ",[1]Components!B1850)</f>
        <v xml:space="preserve">1852 - </v>
      </c>
      <c r="Q1854" s="116" t="str">
        <f>CONCATENATE([1]Measures!B1841&amp;" - "&amp;[1]Measures!D1841)</f>
        <v xml:space="preserve"> - </v>
      </c>
    </row>
    <row r="1855" spans="16:17" x14ac:dyDescent="0.25">
      <c r="P1855" t="str">
        <f>CONCATENATE(ROW(P1855)-2," - ",[1]Components!B1851)</f>
        <v xml:space="preserve">1853 - </v>
      </c>
      <c r="Q1855" s="116" t="str">
        <f>CONCATENATE([1]Measures!B1842&amp;" - "&amp;[1]Measures!D1842)</f>
        <v xml:space="preserve"> - </v>
      </c>
    </row>
    <row r="1856" spans="16:17" x14ac:dyDescent="0.25">
      <c r="P1856" t="str">
        <f>CONCATENATE(ROW(P1856)-2," - ",[1]Components!B1852)</f>
        <v xml:space="preserve">1854 - </v>
      </c>
      <c r="Q1856" s="116" t="str">
        <f>CONCATENATE([1]Measures!B1843&amp;" - "&amp;[1]Measures!D1843)</f>
        <v xml:space="preserve"> - </v>
      </c>
    </row>
    <row r="1857" spans="16:17" x14ac:dyDescent="0.25">
      <c r="P1857" t="str">
        <f>CONCATENATE(ROW(P1857)-2," - ",[1]Components!B1853)</f>
        <v xml:space="preserve">1855 - </v>
      </c>
      <c r="Q1857" s="116" t="str">
        <f>CONCATENATE([1]Measures!B1844&amp;" - "&amp;[1]Measures!D1844)</f>
        <v xml:space="preserve"> - </v>
      </c>
    </row>
    <row r="1858" spans="16:17" x14ac:dyDescent="0.25">
      <c r="P1858" t="str">
        <f>CONCATENATE(ROW(P1858)-2," - ",[1]Components!B1854)</f>
        <v xml:space="preserve">1856 - </v>
      </c>
      <c r="Q1858" s="116" t="str">
        <f>CONCATENATE([1]Measures!B1845&amp;" - "&amp;[1]Measures!D1845)</f>
        <v xml:space="preserve"> - </v>
      </c>
    </row>
    <row r="1859" spans="16:17" x14ac:dyDescent="0.25">
      <c r="P1859" t="str">
        <f>CONCATENATE(ROW(P1859)-2," - ",[1]Components!B1855)</f>
        <v xml:space="preserve">1857 - </v>
      </c>
      <c r="Q1859" s="116" t="str">
        <f>CONCATENATE([1]Measures!B1846&amp;" - "&amp;[1]Measures!D1846)</f>
        <v xml:space="preserve"> - </v>
      </c>
    </row>
    <row r="1860" spans="16:17" x14ac:dyDescent="0.25">
      <c r="P1860" t="str">
        <f>CONCATENATE(ROW(P1860)-2," - ",[1]Components!B1856)</f>
        <v xml:space="preserve">1858 - </v>
      </c>
      <c r="Q1860" s="116" t="str">
        <f>CONCATENATE([1]Measures!B1847&amp;" - "&amp;[1]Measures!D1847)</f>
        <v xml:space="preserve"> - </v>
      </c>
    </row>
    <row r="1861" spans="16:17" x14ac:dyDescent="0.25">
      <c r="P1861" t="str">
        <f>CONCATENATE(ROW(P1861)-2," - ",[1]Components!B1857)</f>
        <v xml:space="preserve">1859 - </v>
      </c>
      <c r="Q1861" s="116" t="str">
        <f>CONCATENATE([1]Measures!B1848&amp;" - "&amp;[1]Measures!D1848)</f>
        <v xml:space="preserve"> - </v>
      </c>
    </row>
    <row r="1862" spans="16:17" x14ac:dyDescent="0.25">
      <c r="P1862" t="str">
        <f>CONCATENATE(ROW(P1862)-2," - ",[1]Components!B1858)</f>
        <v xml:space="preserve">1860 - </v>
      </c>
      <c r="Q1862" s="116" t="str">
        <f>CONCATENATE([1]Measures!B1849&amp;" - "&amp;[1]Measures!D1849)</f>
        <v xml:space="preserve"> - </v>
      </c>
    </row>
    <row r="1863" spans="16:17" x14ac:dyDescent="0.25">
      <c r="P1863" t="str">
        <f>CONCATENATE(ROW(P1863)-2," - ",[1]Components!B1859)</f>
        <v xml:space="preserve">1861 - </v>
      </c>
      <c r="Q1863" s="116" t="str">
        <f>CONCATENATE([1]Measures!B1850&amp;" - "&amp;[1]Measures!D1850)</f>
        <v xml:space="preserve"> - </v>
      </c>
    </row>
    <row r="1864" spans="16:17" x14ac:dyDescent="0.25">
      <c r="P1864" t="str">
        <f>CONCATENATE(ROW(P1864)-2," - ",[1]Components!B1860)</f>
        <v xml:space="preserve">1862 - </v>
      </c>
      <c r="Q1864" s="116" t="str">
        <f>CONCATENATE([1]Measures!B1851&amp;" - "&amp;[1]Measures!D1851)</f>
        <v xml:space="preserve"> - </v>
      </c>
    </row>
    <row r="1865" spans="16:17" x14ac:dyDescent="0.25">
      <c r="P1865" t="str">
        <f>CONCATENATE(ROW(P1865)-2," - ",[1]Components!B1861)</f>
        <v xml:space="preserve">1863 - </v>
      </c>
      <c r="Q1865" s="116" t="str">
        <f>CONCATENATE([1]Measures!B1852&amp;" - "&amp;[1]Measures!D1852)</f>
        <v xml:space="preserve"> - </v>
      </c>
    </row>
    <row r="1866" spans="16:17" x14ac:dyDescent="0.25">
      <c r="P1866" t="str">
        <f>CONCATENATE(ROW(P1866)-2," - ",[1]Components!B1862)</f>
        <v xml:space="preserve">1864 - </v>
      </c>
      <c r="Q1866" s="116" t="str">
        <f>CONCATENATE([1]Measures!B1853&amp;" - "&amp;[1]Measures!D1853)</f>
        <v xml:space="preserve"> - </v>
      </c>
    </row>
    <row r="1867" spans="16:17" x14ac:dyDescent="0.25">
      <c r="P1867" t="str">
        <f>CONCATENATE(ROW(P1867)-2," - ",[1]Components!B1863)</f>
        <v xml:space="preserve">1865 - </v>
      </c>
      <c r="Q1867" s="116" t="str">
        <f>CONCATENATE([1]Measures!B1854&amp;" - "&amp;[1]Measures!D1854)</f>
        <v xml:space="preserve"> - </v>
      </c>
    </row>
    <row r="1868" spans="16:17" x14ac:dyDescent="0.25">
      <c r="P1868" t="str">
        <f>CONCATENATE(ROW(P1868)-2," - ",[1]Components!B1864)</f>
        <v xml:space="preserve">1866 - </v>
      </c>
      <c r="Q1868" s="116" t="str">
        <f>CONCATENATE([1]Measures!B1855&amp;" - "&amp;[1]Measures!D1855)</f>
        <v xml:space="preserve"> - </v>
      </c>
    </row>
    <row r="1869" spans="16:17" x14ac:dyDescent="0.25">
      <c r="P1869" t="str">
        <f>CONCATENATE(ROW(P1869)-2," - ",[1]Components!B1865)</f>
        <v xml:space="preserve">1867 - </v>
      </c>
      <c r="Q1869" s="116" t="str">
        <f>CONCATENATE([1]Measures!B1856&amp;" - "&amp;[1]Measures!D1856)</f>
        <v xml:space="preserve"> - </v>
      </c>
    </row>
    <row r="1870" spans="16:17" x14ac:dyDescent="0.25">
      <c r="P1870" t="str">
        <f>CONCATENATE(ROW(P1870)-2," - ",[1]Components!B1866)</f>
        <v xml:space="preserve">1868 - </v>
      </c>
      <c r="Q1870" s="116" t="str">
        <f>CONCATENATE([1]Measures!B1857&amp;" - "&amp;[1]Measures!D1857)</f>
        <v xml:space="preserve"> - </v>
      </c>
    </row>
    <row r="1871" spans="16:17" x14ac:dyDescent="0.25">
      <c r="P1871" t="str">
        <f>CONCATENATE(ROW(P1871)-2," - ",[1]Components!B1867)</f>
        <v xml:space="preserve">1869 - </v>
      </c>
      <c r="Q1871" s="116" t="str">
        <f>CONCATENATE([1]Measures!B1858&amp;" - "&amp;[1]Measures!D1858)</f>
        <v xml:space="preserve"> - </v>
      </c>
    </row>
    <row r="1872" spans="16:17" x14ac:dyDescent="0.25">
      <c r="P1872" t="str">
        <f>CONCATENATE(ROW(P1872)-2," - ",[1]Components!B1868)</f>
        <v xml:space="preserve">1870 - </v>
      </c>
      <c r="Q1872" s="116" t="str">
        <f>CONCATENATE([1]Measures!B1859&amp;" - "&amp;[1]Measures!D1859)</f>
        <v xml:space="preserve"> - </v>
      </c>
    </row>
    <row r="1873" spans="16:17" x14ac:dyDescent="0.25">
      <c r="P1873" t="str">
        <f>CONCATENATE(ROW(P1873)-2," - ",[1]Components!B1869)</f>
        <v xml:space="preserve">1871 - </v>
      </c>
      <c r="Q1873" s="116" t="str">
        <f>CONCATENATE([1]Measures!B1860&amp;" - "&amp;[1]Measures!D1860)</f>
        <v xml:space="preserve"> - </v>
      </c>
    </row>
    <row r="1874" spans="16:17" x14ac:dyDescent="0.25">
      <c r="P1874" t="str">
        <f>CONCATENATE(ROW(P1874)-2," - ",[1]Components!B1870)</f>
        <v xml:space="preserve">1872 - </v>
      </c>
      <c r="Q1874" s="116" t="str">
        <f>CONCATENATE([1]Measures!B1861&amp;" - "&amp;[1]Measures!D1861)</f>
        <v xml:space="preserve"> - </v>
      </c>
    </row>
    <row r="1875" spans="16:17" x14ac:dyDescent="0.25">
      <c r="P1875" t="str">
        <f>CONCATENATE(ROW(P1875)-2," - ",[1]Components!B1871)</f>
        <v xml:space="preserve">1873 - </v>
      </c>
      <c r="Q1875" s="116" t="str">
        <f>CONCATENATE([1]Measures!B1862&amp;" - "&amp;[1]Measures!D1862)</f>
        <v xml:space="preserve"> - </v>
      </c>
    </row>
    <row r="1876" spans="16:17" x14ac:dyDescent="0.25">
      <c r="P1876" t="str">
        <f>CONCATENATE(ROW(P1876)-2," - ",[1]Components!B1872)</f>
        <v xml:space="preserve">1874 - </v>
      </c>
      <c r="Q1876" s="116" t="str">
        <f>CONCATENATE([1]Measures!B1863&amp;" - "&amp;[1]Measures!D1863)</f>
        <v xml:space="preserve"> - </v>
      </c>
    </row>
    <row r="1877" spans="16:17" x14ac:dyDescent="0.25">
      <c r="P1877" t="str">
        <f>CONCATENATE(ROW(P1877)-2," - ",[1]Components!B1873)</f>
        <v xml:space="preserve">1875 - </v>
      </c>
      <c r="Q1877" s="116" t="str">
        <f>CONCATENATE([1]Measures!B1864&amp;" - "&amp;[1]Measures!D1864)</f>
        <v xml:space="preserve"> - </v>
      </c>
    </row>
    <row r="1878" spans="16:17" x14ac:dyDescent="0.25">
      <c r="P1878" t="str">
        <f>CONCATENATE(ROW(P1878)-2," - ",[1]Components!B1874)</f>
        <v xml:space="preserve">1876 - </v>
      </c>
      <c r="Q1878" s="116" t="str">
        <f>CONCATENATE([1]Measures!B1865&amp;" - "&amp;[1]Measures!D1865)</f>
        <v xml:space="preserve"> - </v>
      </c>
    </row>
    <row r="1879" spans="16:17" x14ac:dyDescent="0.25">
      <c r="P1879" t="str">
        <f>CONCATENATE(ROW(P1879)-2," - ",[1]Components!B1875)</f>
        <v xml:space="preserve">1877 - </v>
      </c>
      <c r="Q1879" s="116" t="str">
        <f>CONCATENATE([1]Measures!B1866&amp;" - "&amp;[1]Measures!D1866)</f>
        <v xml:space="preserve"> - </v>
      </c>
    </row>
    <row r="1880" spans="16:17" x14ac:dyDescent="0.25">
      <c r="P1880" t="str">
        <f>CONCATENATE(ROW(P1880)-2," - ",[1]Components!B1876)</f>
        <v xml:space="preserve">1878 - </v>
      </c>
      <c r="Q1880" s="116" t="str">
        <f>CONCATENATE([1]Measures!B1867&amp;" - "&amp;[1]Measures!D1867)</f>
        <v xml:space="preserve"> - </v>
      </c>
    </row>
    <row r="1881" spans="16:17" x14ac:dyDescent="0.25">
      <c r="P1881" t="str">
        <f>CONCATENATE(ROW(P1881)-2," - ",[1]Components!B1877)</f>
        <v xml:space="preserve">1879 - </v>
      </c>
      <c r="Q1881" s="116" t="str">
        <f>CONCATENATE([1]Measures!B1868&amp;" - "&amp;[1]Measures!D1868)</f>
        <v xml:space="preserve"> - </v>
      </c>
    </row>
    <row r="1882" spans="16:17" x14ac:dyDescent="0.25">
      <c r="P1882" t="str">
        <f>CONCATENATE(ROW(P1882)-2," - ",[1]Components!B1878)</f>
        <v xml:space="preserve">1880 - </v>
      </c>
      <c r="Q1882" s="116" t="str">
        <f>CONCATENATE([1]Measures!B1869&amp;" - "&amp;[1]Measures!D1869)</f>
        <v xml:space="preserve"> - </v>
      </c>
    </row>
    <row r="1883" spans="16:17" x14ac:dyDescent="0.25">
      <c r="P1883" t="str">
        <f>CONCATENATE(ROW(P1883)-2," - ",[1]Components!B1879)</f>
        <v xml:space="preserve">1881 - </v>
      </c>
      <c r="Q1883" s="116" t="str">
        <f>CONCATENATE([1]Measures!B1870&amp;" - "&amp;[1]Measures!D1870)</f>
        <v xml:space="preserve"> - </v>
      </c>
    </row>
    <row r="1884" spans="16:17" x14ac:dyDescent="0.25">
      <c r="P1884" t="str">
        <f>CONCATENATE(ROW(P1884)-2," - ",[1]Components!B1880)</f>
        <v xml:space="preserve">1882 - </v>
      </c>
      <c r="Q1884" s="116" t="str">
        <f>CONCATENATE([1]Measures!B1871&amp;" - "&amp;[1]Measures!D1871)</f>
        <v xml:space="preserve"> - </v>
      </c>
    </row>
    <row r="1885" spans="16:17" x14ac:dyDescent="0.25">
      <c r="P1885" t="str">
        <f>CONCATENATE(ROW(P1885)-2," - ",[1]Components!B1881)</f>
        <v xml:space="preserve">1883 - </v>
      </c>
      <c r="Q1885" s="116" t="str">
        <f>CONCATENATE([1]Measures!B1872&amp;" - "&amp;[1]Measures!D1872)</f>
        <v xml:space="preserve"> - </v>
      </c>
    </row>
    <row r="1886" spans="16:17" x14ac:dyDescent="0.25">
      <c r="P1886" t="str">
        <f>CONCATENATE(ROW(P1886)-2," - ",[1]Components!B1882)</f>
        <v xml:space="preserve">1884 - </v>
      </c>
      <c r="Q1886" s="116" t="str">
        <f>CONCATENATE([1]Measures!B1873&amp;" - "&amp;[1]Measures!D1873)</f>
        <v xml:space="preserve"> - </v>
      </c>
    </row>
    <row r="1887" spans="16:17" x14ac:dyDescent="0.25">
      <c r="P1887" t="str">
        <f>CONCATENATE(ROW(P1887)-2," - ",[1]Components!B1883)</f>
        <v xml:space="preserve">1885 - </v>
      </c>
      <c r="Q1887" s="116" t="str">
        <f>CONCATENATE([1]Measures!B1874&amp;" - "&amp;[1]Measures!D1874)</f>
        <v xml:space="preserve"> - </v>
      </c>
    </row>
    <row r="1888" spans="16:17" x14ac:dyDescent="0.25">
      <c r="P1888" t="str">
        <f>CONCATENATE(ROW(P1888)-2," - ",[1]Components!B1884)</f>
        <v xml:space="preserve">1886 - </v>
      </c>
      <c r="Q1888" s="116" t="str">
        <f>CONCATENATE([1]Measures!B1875&amp;" - "&amp;[1]Measures!D1875)</f>
        <v xml:space="preserve"> - </v>
      </c>
    </row>
    <row r="1889" spans="16:17" x14ac:dyDescent="0.25">
      <c r="P1889" t="str">
        <f>CONCATENATE(ROW(P1889)-2," - ",[1]Components!B1885)</f>
        <v xml:space="preserve">1887 - </v>
      </c>
      <c r="Q1889" s="116" t="str">
        <f>CONCATENATE([1]Measures!B1876&amp;" - "&amp;[1]Measures!D1876)</f>
        <v xml:space="preserve"> - </v>
      </c>
    </row>
    <row r="1890" spans="16:17" x14ac:dyDescent="0.25">
      <c r="P1890" t="str">
        <f>CONCATENATE(ROW(P1890)-2," - ",[1]Components!B1886)</f>
        <v xml:space="preserve">1888 - </v>
      </c>
      <c r="Q1890" s="116" t="str">
        <f>CONCATENATE([1]Measures!B1877&amp;" - "&amp;[1]Measures!D1877)</f>
        <v xml:space="preserve"> - </v>
      </c>
    </row>
    <row r="1891" spans="16:17" x14ac:dyDescent="0.25">
      <c r="P1891" t="str">
        <f>CONCATENATE(ROW(P1891)-2," - ",[1]Components!B1887)</f>
        <v xml:space="preserve">1889 - </v>
      </c>
      <c r="Q1891" s="116" t="str">
        <f>CONCATENATE([1]Measures!B1878&amp;" - "&amp;[1]Measures!D1878)</f>
        <v xml:space="preserve"> - </v>
      </c>
    </row>
    <row r="1892" spans="16:17" x14ac:dyDescent="0.25">
      <c r="P1892" t="str">
        <f>CONCATENATE(ROW(P1892)-2," - ",[1]Components!B1888)</f>
        <v xml:space="preserve">1890 - </v>
      </c>
      <c r="Q1892" s="116" t="str">
        <f>CONCATENATE([1]Measures!B1879&amp;" - "&amp;[1]Measures!D1879)</f>
        <v xml:space="preserve"> - </v>
      </c>
    </row>
    <row r="1893" spans="16:17" x14ac:dyDescent="0.25">
      <c r="P1893" t="str">
        <f>CONCATENATE(ROW(P1893)-2," - ",[1]Components!B1889)</f>
        <v xml:space="preserve">1891 - </v>
      </c>
      <c r="Q1893" s="116" t="str">
        <f>CONCATENATE([1]Measures!B1880&amp;" - "&amp;[1]Measures!D1880)</f>
        <v xml:space="preserve"> - </v>
      </c>
    </row>
    <row r="1894" spans="16:17" x14ac:dyDescent="0.25">
      <c r="P1894" t="str">
        <f>CONCATENATE(ROW(P1894)-2," - ",[1]Components!B1890)</f>
        <v xml:space="preserve">1892 - </v>
      </c>
      <c r="Q1894" s="116" t="str">
        <f>CONCATENATE([1]Measures!B1881&amp;" - "&amp;[1]Measures!D1881)</f>
        <v xml:space="preserve"> - </v>
      </c>
    </row>
    <row r="1895" spans="16:17" x14ac:dyDescent="0.25">
      <c r="P1895" t="str">
        <f>CONCATENATE(ROW(P1895)-2," - ",[1]Components!B1891)</f>
        <v xml:space="preserve">1893 - </v>
      </c>
      <c r="Q1895" s="116" t="str">
        <f>CONCATENATE([1]Measures!B1882&amp;" - "&amp;[1]Measures!D1882)</f>
        <v xml:space="preserve"> - </v>
      </c>
    </row>
    <row r="1896" spans="16:17" x14ac:dyDescent="0.25">
      <c r="P1896" t="str">
        <f>CONCATENATE(ROW(P1896)-2," - ",[1]Components!B1892)</f>
        <v xml:space="preserve">1894 - </v>
      </c>
      <c r="Q1896" s="116" t="str">
        <f>CONCATENATE([1]Measures!B1883&amp;" - "&amp;[1]Measures!D1883)</f>
        <v xml:space="preserve"> - </v>
      </c>
    </row>
    <row r="1897" spans="16:17" x14ac:dyDescent="0.25">
      <c r="P1897" t="str">
        <f>CONCATENATE(ROW(P1897)-2," - ",[1]Components!B1893)</f>
        <v xml:space="preserve">1895 - </v>
      </c>
      <c r="Q1897" s="116" t="str">
        <f>CONCATENATE([1]Measures!B1884&amp;" - "&amp;[1]Measures!D1884)</f>
        <v xml:space="preserve"> - </v>
      </c>
    </row>
    <row r="1898" spans="16:17" x14ac:dyDescent="0.25">
      <c r="P1898" t="str">
        <f>CONCATENATE(ROW(P1898)-2," - ",[1]Components!B1894)</f>
        <v xml:space="preserve">1896 - </v>
      </c>
      <c r="Q1898" s="116" t="str">
        <f>CONCATENATE([1]Measures!B1885&amp;" - "&amp;[1]Measures!D1885)</f>
        <v xml:space="preserve"> - </v>
      </c>
    </row>
    <row r="1899" spans="16:17" x14ac:dyDescent="0.25">
      <c r="P1899" t="str">
        <f>CONCATENATE(ROW(P1899)-2," - ",[1]Components!B1895)</f>
        <v xml:space="preserve">1897 - </v>
      </c>
      <c r="Q1899" s="116" t="str">
        <f>CONCATENATE([1]Measures!B1886&amp;" - "&amp;[1]Measures!D1886)</f>
        <v xml:space="preserve"> - </v>
      </c>
    </row>
    <row r="1900" spans="16:17" x14ac:dyDescent="0.25">
      <c r="P1900" t="str">
        <f>CONCATENATE(ROW(P1900)-2," - ",[1]Components!B1896)</f>
        <v xml:space="preserve">1898 - </v>
      </c>
      <c r="Q1900" s="116" t="str">
        <f>CONCATENATE([1]Measures!B1887&amp;" - "&amp;[1]Measures!D1887)</f>
        <v xml:space="preserve"> - </v>
      </c>
    </row>
    <row r="1901" spans="16:17" x14ac:dyDescent="0.25">
      <c r="P1901" t="str">
        <f>CONCATENATE(ROW(P1901)-2," - ",[1]Components!B1897)</f>
        <v xml:space="preserve">1899 - </v>
      </c>
      <c r="Q1901" s="116" t="str">
        <f>CONCATENATE([1]Measures!B1888&amp;" - "&amp;[1]Measures!D1888)</f>
        <v xml:space="preserve"> - </v>
      </c>
    </row>
    <row r="1902" spans="16:17" x14ac:dyDescent="0.25">
      <c r="P1902" t="str">
        <f>CONCATENATE(ROW(P1902)-2," - ",[1]Components!B1898)</f>
        <v xml:space="preserve">1900 - </v>
      </c>
      <c r="Q1902" s="116" t="str">
        <f>CONCATENATE([1]Measures!B1889&amp;" - "&amp;[1]Measures!D1889)</f>
        <v xml:space="preserve"> - </v>
      </c>
    </row>
    <row r="1903" spans="16:17" x14ac:dyDescent="0.25">
      <c r="P1903" t="str">
        <f>CONCATENATE(ROW(P1903)-2," - ",[1]Components!B1899)</f>
        <v xml:space="preserve">1901 - </v>
      </c>
      <c r="Q1903" s="116" t="str">
        <f>CONCATENATE([1]Measures!B1890&amp;" - "&amp;[1]Measures!D1890)</f>
        <v xml:space="preserve"> - </v>
      </c>
    </row>
    <row r="1904" spans="16:17" x14ac:dyDescent="0.25">
      <c r="P1904" t="str">
        <f>CONCATENATE(ROW(P1904)-2," - ",[1]Components!B1900)</f>
        <v xml:space="preserve">1902 - </v>
      </c>
      <c r="Q1904" s="116" t="str">
        <f>CONCATENATE([1]Measures!B1891&amp;" - "&amp;[1]Measures!D1891)</f>
        <v xml:space="preserve"> - </v>
      </c>
    </row>
    <row r="1905" spans="16:17" x14ac:dyDescent="0.25">
      <c r="P1905" t="str">
        <f>CONCATENATE(ROW(P1905)-2," - ",[1]Components!B1901)</f>
        <v xml:space="preserve">1903 - </v>
      </c>
      <c r="Q1905" s="116" t="str">
        <f>CONCATENATE([1]Measures!B1892&amp;" - "&amp;[1]Measures!D1892)</f>
        <v xml:space="preserve"> - </v>
      </c>
    </row>
    <row r="1906" spans="16:17" x14ac:dyDescent="0.25">
      <c r="P1906" t="str">
        <f>CONCATENATE(ROW(P1906)-2," - ",[1]Components!B1902)</f>
        <v xml:space="preserve">1904 - </v>
      </c>
      <c r="Q1906" s="116" t="str">
        <f>CONCATENATE([1]Measures!B1893&amp;" - "&amp;[1]Measures!D1893)</f>
        <v xml:space="preserve"> - </v>
      </c>
    </row>
    <row r="1907" spans="16:17" x14ac:dyDescent="0.25">
      <c r="P1907" t="str">
        <f>CONCATENATE(ROW(P1907)-2," - ",[1]Components!B1903)</f>
        <v xml:space="preserve">1905 - </v>
      </c>
      <c r="Q1907" s="116" t="str">
        <f>CONCATENATE([1]Measures!B1894&amp;" - "&amp;[1]Measures!D1894)</f>
        <v xml:space="preserve"> - </v>
      </c>
    </row>
    <row r="1908" spans="16:17" x14ac:dyDescent="0.25">
      <c r="P1908" t="str">
        <f>CONCATENATE(ROW(P1908)-2," - ",[1]Components!B1904)</f>
        <v xml:space="preserve">1906 - </v>
      </c>
      <c r="Q1908" s="116" t="str">
        <f>CONCATENATE([1]Measures!B1895&amp;" - "&amp;[1]Measures!D1895)</f>
        <v xml:space="preserve"> - </v>
      </c>
    </row>
    <row r="1909" spans="16:17" x14ac:dyDescent="0.25">
      <c r="P1909" t="str">
        <f>CONCATENATE(ROW(P1909)-2," - ",[1]Components!B1905)</f>
        <v xml:space="preserve">1907 - </v>
      </c>
      <c r="Q1909" s="116" t="str">
        <f>CONCATENATE([1]Measures!B1896&amp;" - "&amp;[1]Measures!D1896)</f>
        <v xml:space="preserve"> - </v>
      </c>
    </row>
    <row r="1910" spans="16:17" x14ac:dyDescent="0.25">
      <c r="P1910" t="str">
        <f>CONCATENATE(ROW(P1910)-2," - ",[1]Components!B1906)</f>
        <v xml:space="preserve">1908 - </v>
      </c>
      <c r="Q1910" s="116" t="str">
        <f>CONCATENATE([1]Measures!B1897&amp;" - "&amp;[1]Measures!D1897)</f>
        <v xml:space="preserve"> - </v>
      </c>
    </row>
    <row r="1911" spans="16:17" x14ac:dyDescent="0.25">
      <c r="P1911" t="str">
        <f>CONCATENATE(ROW(P1911)-2," - ",[1]Components!B1907)</f>
        <v xml:space="preserve">1909 - </v>
      </c>
      <c r="Q1911" s="116" t="str">
        <f>CONCATENATE([1]Measures!B1898&amp;" - "&amp;[1]Measures!D1898)</f>
        <v xml:space="preserve"> - </v>
      </c>
    </row>
    <row r="1912" spans="16:17" x14ac:dyDescent="0.25">
      <c r="P1912" t="str">
        <f>CONCATENATE(ROW(P1912)-2," - ",[1]Components!B1908)</f>
        <v xml:space="preserve">1910 - </v>
      </c>
      <c r="Q1912" s="116" t="str">
        <f>CONCATENATE([1]Measures!B1899&amp;" - "&amp;[1]Measures!D1899)</f>
        <v xml:space="preserve"> - </v>
      </c>
    </row>
    <row r="1913" spans="16:17" x14ac:dyDescent="0.25">
      <c r="P1913" t="str">
        <f>CONCATENATE(ROW(P1913)-2," - ",[1]Components!B1909)</f>
        <v xml:space="preserve">1911 - </v>
      </c>
      <c r="Q1913" s="116" t="str">
        <f>CONCATENATE([1]Measures!B1900&amp;" - "&amp;[1]Measures!D1900)</f>
        <v xml:space="preserve"> - </v>
      </c>
    </row>
    <row r="1914" spans="16:17" x14ac:dyDescent="0.25">
      <c r="P1914" t="str">
        <f>CONCATENATE(ROW(P1914)-2," - ",[1]Components!B1910)</f>
        <v xml:space="preserve">1912 - </v>
      </c>
      <c r="Q1914" s="116" t="str">
        <f>CONCATENATE([1]Measures!B1901&amp;" - "&amp;[1]Measures!D1901)</f>
        <v xml:space="preserve"> - </v>
      </c>
    </row>
    <row r="1915" spans="16:17" x14ac:dyDescent="0.25">
      <c r="P1915" t="str">
        <f>CONCATENATE(ROW(P1915)-2," - ",[1]Components!B1911)</f>
        <v xml:space="preserve">1913 - </v>
      </c>
      <c r="Q1915" s="116" t="str">
        <f>CONCATENATE([1]Measures!B1902&amp;" - "&amp;[1]Measures!D1902)</f>
        <v xml:space="preserve"> - </v>
      </c>
    </row>
    <row r="1916" spans="16:17" x14ac:dyDescent="0.25">
      <c r="P1916" t="str">
        <f>CONCATENATE(ROW(P1916)-2," - ",[1]Components!B1912)</f>
        <v xml:space="preserve">1914 - </v>
      </c>
      <c r="Q1916" s="116" t="str">
        <f>CONCATENATE([1]Measures!B1903&amp;" - "&amp;[1]Measures!D1903)</f>
        <v xml:space="preserve"> - </v>
      </c>
    </row>
    <row r="1917" spans="16:17" x14ac:dyDescent="0.25">
      <c r="P1917" t="str">
        <f>CONCATENATE(ROW(P1917)-2," - ",[1]Components!B1913)</f>
        <v xml:space="preserve">1915 - </v>
      </c>
      <c r="Q1917" s="116" t="str">
        <f>CONCATENATE([1]Measures!B1904&amp;" - "&amp;[1]Measures!D1904)</f>
        <v xml:space="preserve"> - </v>
      </c>
    </row>
    <row r="1918" spans="16:17" x14ac:dyDescent="0.25">
      <c r="P1918" t="str">
        <f>CONCATENATE(ROW(P1918)-2," - ",[1]Components!B1914)</f>
        <v xml:space="preserve">1916 - </v>
      </c>
      <c r="Q1918" s="116" t="str">
        <f>CONCATENATE([1]Measures!B1905&amp;" - "&amp;[1]Measures!D1905)</f>
        <v xml:space="preserve"> - </v>
      </c>
    </row>
    <row r="1919" spans="16:17" x14ac:dyDescent="0.25">
      <c r="P1919" t="str">
        <f>CONCATENATE(ROW(P1919)-2," - ",[1]Components!B1915)</f>
        <v xml:space="preserve">1917 - </v>
      </c>
      <c r="Q1919" s="116" t="str">
        <f>CONCATENATE([1]Measures!B1906&amp;" - "&amp;[1]Measures!D1906)</f>
        <v xml:space="preserve"> - </v>
      </c>
    </row>
    <row r="1920" spans="16:17" x14ac:dyDescent="0.25">
      <c r="P1920" t="str">
        <f>CONCATENATE(ROW(P1920)-2," - ",[1]Components!B1916)</f>
        <v xml:space="preserve">1918 - </v>
      </c>
      <c r="Q1920" s="116" t="str">
        <f>CONCATENATE([1]Measures!B1907&amp;" - "&amp;[1]Measures!D1907)</f>
        <v xml:space="preserve"> - </v>
      </c>
    </row>
    <row r="1921" spans="16:17" x14ac:dyDescent="0.25">
      <c r="P1921" t="str">
        <f>CONCATENATE(ROW(P1921)-2," - ",[1]Components!B1917)</f>
        <v xml:space="preserve">1919 - </v>
      </c>
      <c r="Q1921" s="116" t="str">
        <f>CONCATENATE([1]Measures!B1908&amp;" - "&amp;[1]Measures!D1908)</f>
        <v xml:space="preserve"> - </v>
      </c>
    </row>
    <row r="1922" spans="16:17" x14ac:dyDescent="0.25">
      <c r="P1922" t="str">
        <f>CONCATENATE(ROW(P1922)-2," - ",[1]Components!B1918)</f>
        <v xml:space="preserve">1920 - </v>
      </c>
      <c r="Q1922" s="116" t="str">
        <f>CONCATENATE([1]Measures!B1909&amp;" - "&amp;[1]Measures!D1909)</f>
        <v xml:space="preserve"> - </v>
      </c>
    </row>
    <row r="1923" spans="16:17" x14ac:dyDescent="0.25">
      <c r="P1923" t="str">
        <f>CONCATENATE(ROW(P1923)-2," - ",[1]Components!B1919)</f>
        <v xml:space="preserve">1921 - </v>
      </c>
      <c r="Q1923" s="116" t="str">
        <f>CONCATENATE([1]Measures!B1910&amp;" - "&amp;[1]Measures!D1910)</f>
        <v xml:space="preserve"> - </v>
      </c>
    </row>
    <row r="1924" spans="16:17" x14ac:dyDescent="0.25">
      <c r="P1924" t="str">
        <f>CONCATENATE(ROW(P1924)-2," - ",[1]Components!B1920)</f>
        <v xml:space="preserve">1922 - </v>
      </c>
      <c r="Q1924" s="116" t="str">
        <f>CONCATENATE([1]Measures!B1911&amp;" - "&amp;[1]Measures!D1911)</f>
        <v xml:space="preserve"> - </v>
      </c>
    </row>
    <row r="1925" spans="16:17" x14ac:dyDescent="0.25">
      <c r="P1925" t="str">
        <f>CONCATENATE(ROW(P1925)-2," - ",[1]Components!B1921)</f>
        <v xml:space="preserve">1923 - </v>
      </c>
      <c r="Q1925" s="116" t="str">
        <f>CONCATENATE([1]Measures!B1912&amp;" - "&amp;[1]Measures!D1912)</f>
        <v xml:space="preserve"> - </v>
      </c>
    </row>
    <row r="1926" spans="16:17" x14ac:dyDescent="0.25">
      <c r="P1926" t="str">
        <f>CONCATENATE(ROW(P1926)-2," - ",[1]Components!B1922)</f>
        <v xml:space="preserve">1924 - </v>
      </c>
      <c r="Q1926" s="116" t="str">
        <f>CONCATENATE([1]Measures!B1913&amp;" - "&amp;[1]Measures!D1913)</f>
        <v xml:space="preserve"> - </v>
      </c>
    </row>
    <row r="1927" spans="16:17" x14ac:dyDescent="0.25">
      <c r="P1927" t="str">
        <f>CONCATENATE(ROW(P1927)-2," - ",[1]Components!B1923)</f>
        <v xml:space="preserve">1925 - </v>
      </c>
      <c r="Q1927" s="116" t="str">
        <f>CONCATENATE([1]Measures!B1914&amp;" - "&amp;[1]Measures!D1914)</f>
        <v xml:space="preserve"> - </v>
      </c>
    </row>
    <row r="1928" spans="16:17" x14ac:dyDescent="0.25">
      <c r="P1928" t="str">
        <f>CONCATENATE(ROW(P1928)-2," - ",[1]Components!B1924)</f>
        <v xml:space="preserve">1926 - </v>
      </c>
      <c r="Q1928" s="116" t="str">
        <f>CONCATENATE([1]Measures!B1915&amp;" - "&amp;[1]Measures!D1915)</f>
        <v xml:space="preserve"> - </v>
      </c>
    </row>
    <row r="1929" spans="16:17" x14ac:dyDescent="0.25">
      <c r="P1929" t="str">
        <f>CONCATENATE(ROW(P1929)-2," - ",[1]Components!B1925)</f>
        <v xml:space="preserve">1927 - </v>
      </c>
      <c r="Q1929" s="116" t="str">
        <f>CONCATENATE([1]Measures!B1916&amp;" - "&amp;[1]Measures!D1916)</f>
        <v xml:space="preserve"> - </v>
      </c>
    </row>
    <row r="1930" spans="16:17" x14ac:dyDescent="0.25">
      <c r="P1930" t="str">
        <f>CONCATENATE(ROW(P1930)-2," - ",[1]Components!B1926)</f>
        <v xml:space="preserve">1928 - </v>
      </c>
      <c r="Q1930" s="116" t="str">
        <f>CONCATENATE([1]Measures!B1917&amp;" - "&amp;[1]Measures!D1917)</f>
        <v xml:space="preserve"> - </v>
      </c>
    </row>
    <row r="1931" spans="16:17" x14ac:dyDescent="0.25">
      <c r="P1931" t="str">
        <f>CONCATENATE(ROW(P1931)-2," - ",[1]Components!B1927)</f>
        <v xml:space="preserve">1929 - </v>
      </c>
      <c r="Q1931" s="116" t="str">
        <f>CONCATENATE([1]Measures!B1918&amp;" - "&amp;[1]Measures!D1918)</f>
        <v xml:space="preserve"> - </v>
      </c>
    </row>
    <row r="1932" spans="16:17" x14ac:dyDescent="0.25">
      <c r="P1932" t="str">
        <f>CONCATENATE(ROW(P1932)-2," - ",[1]Components!B1928)</f>
        <v xml:space="preserve">1930 - </v>
      </c>
      <c r="Q1932" s="116" t="str">
        <f>CONCATENATE([1]Measures!B1919&amp;" - "&amp;[1]Measures!D1919)</f>
        <v xml:space="preserve"> - </v>
      </c>
    </row>
    <row r="1933" spans="16:17" x14ac:dyDescent="0.25">
      <c r="P1933" t="str">
        <f>CONCATENATE(ROW(P1933)-2," - ",[1]Components!B1929)</f>
        <v xml:space="preserve">1931 - </v>
      </c>
      <c r="Q1933" s="116" t="str">
        <f>CONCATENATE([1]Measures!B1920&amp;" - "&amp;[1]Measures!D1920)</f>
        <v xml:space="preserve"> - </v>
      </c>
    </row>
    <row r="1934" spans="16:17" x14ac:dyDescent="0.25">
      <c r="P1934" t="str">
        <f>CONCATENATE(ROW(P1934)-2," - ",[1]Components!B1930)</f>
        <v xml:space="preserve">1932 - </v>
      </c>
      <c r="Q1934" s="116" t="str">
        <f>CONCATENATE([1]Measures!B1921&amp;" - "&amp;[1]Measures!D1921)</f>
        <v xml:space="preserve"> - </v>
      </c>
    </row>
    <row r="1935" spans="16:17" x14ac:dyDescent="0.25">
      <c r="P1935" t="str">
        <f>CONCATENATE(ROW(P1935)-2," - ",[1]Components!B1931)</f>
        <v xml:space="preserve">1933 - </v>
      </c>
      <c r="Q1935" s="116" t="str">
        <f>CONCATENATE([1]Measures!B1922&amp;" - "&amp;[1]Measures!D1922)</f>
        <v xml:space="preserve"> - </v>
      </c>
    </row>
    <row r="1936" spans="16:17" x14ac:dyDescent="0.25">
      <c r="P1936" t="str">
        <f>CONCATENATE(ROW(P1936)-2," - ",[1]Components!B1932)</f>
        <v xml:space="preserve">1934 - </v>
      </c>
      <c r="Q1936" s="116" t="str">
        <f>CONCATENATE([1]Measures!B1923&amp;" - "&amp;[1]Measures!D1923)</f>
        <v xml:space="preserve"> - </v>
      </c>
    </row>
    <row r="1937" spans="16:17" x14ac:dyDescent="0.25">
      <c r="P1937" t="str">
        <f>CONCATENATE(ROW(P1937)-2," - ",[1]Components!B1933)</f>
        <v xml:space="preserve">1935 - </v>
      </c>
      <c r="Q1937" s="116" t="str">
        <f>CONCATENATE([1]Measures!B1924&amp;" - "&amp;[1]Measures!D1924)</f>
        <v xml:space="preserve"> - </v>
      </c>
    </row>
    <row r="1938" spans="16:17" x14ac:dyDescent="0.25">
      <c r="P1938" t="str">
        <f>CONCATENATE(ROW(P1938)-2," - ",[1]Components!B1934)</f>
        <v xml:space="preserve">1936 - </v>
      </c>
      <c r="Q1938" s="116" t="str">
        <f>CONCATENATE([1]Measures!B1925&amp;" - "&amp;[1]Measures!D1925)</f>
        <v xml:space="preserve"> - </v>
      </c>
    </row>
    <row r="1939" spans="16:17" x14ac:dyDescent="0.25">
      <c r="P1939" t="str">
        <f>CONCATENATE(ROW(P1939)-2," - ",[1]Components!B1935)</f>
        <v xml:space="preserve">1937 - </v>
      </c>
      <c r="Q1939" s="116" t="str">
        <f>CONCATENATE([1]Measures!B1926&amp;" - "&amp;[1]Measures!D1926)</f>
        <v xml:space="preserve"> - </v>
      </c>
    </row>
    <row r="1940" spans="16:17" x14ac:dyDescent="0.25">
      <c r="P1940" t="str">
        <f>CONCATENATE(ROW(P1940)-2," - ",[1]Components!B1936)</f>
        <v xml:space="preserve">1938 - </v>
      </c>
      <c r="Q1940" s="116" t="str">
        <f>CONCATENATE([1]Measures!B1927&amp;" - "&amp;[1]Measures!D1927)</f>
        <v xml:space="preserve"> - </v>
      </c>
    </row>
    <row r="1941" spans="16:17" x14ac:dyDescent="0.25">
      <c r="P1941" t="str">
        <f>CONCATENATE(ROW(P1941)-2," - ",[1]Components!B1937)</f>
        <v xml:space="preserve">1939 - </v>
      </c>
      <c r="Q1941" s="116" t="str">
        <f>CONCATENATE([1]Measures!B1928&amp;" - "&amp;[1]Measures!D1928)</f>
        <v xml:space="preserve"> - </v>
      </c>
    </row>
    <row r="1942" spans="16:17" x14ac:dyDescent="0.25">
      <c r="P1942" t="str">
        <f>CONCATENATE(ROW(P1942)-2," - ",[1]Components!B1938)</f>
        <v xml:space="preserve">1940 - </v>
      </c>
      <c r="Q1942" s="116" t="str">
        <f>CONCATENATE([1]Measures!B1929&amp;" - "&amp;[1]Measures!D1929)</f>
        <v xml:space="preserve"> - </v>
      </c>
    </row>
    <row r="1943" spans="16:17" x14ac:dyDescent="0.25">
      <c r="P1943" t="str">
        <f>CONCATENATE(ROW(P1943)-2," - ",[1]Components!B1939)</f>
        <v xml:space="preserve">1941 - </v>
      </c>
      <c r="Q1943" s="116" t="str">
        <f>CONCATENATE([1]Measures!B1930&amp;" - "&amp;[1]Measures!D1930)</f>
        <v xml:space="preserve"> - </v>
      </c>
    </row>
    <row r="1944" spans="16:17" x14ac:dyDescent="0.25">
      <c r="P1944" t="str">
        <f>CONCATENATE(ROW(P1944)-2," - ",[1]Components!B1940)</f>
        <v xml:space="preserve">1942 - </v>
      </c>
      <c r="Q1944" s="116" t="str">
        <f>CONCATENATE([1]Measures!B1931&amp;" - "&amp;[1]Measures!D1931)</f>
        <v xml:space="preserve"> - </v>
      </c>
    </row>
    <row r="1945" spans="16:17" x14ac:dyDescent="0.25">
      <c r="P1945" t="str">
        <f>CONCATENATE(ROW(P1945)-2," - ",[1]Components!B1941)</f>
        <v xml:space="preserve">1943 - </v>
      </c>
      <c r="Q1945" s="116" t="str">
        <f>CONCATENATE([1]Measures!B1932&amp;" - "&amp;[1]Measures!D1932)</f>
        <v xml:space="preserve"> - </v>
      </c>
    </row>
    <row r="1946" spans="16:17" x14ac:dyDescent="0.25">
      <c r="P1946" t="str">
        <f>CONCATENATE(ROW(P1946)-2," - ",[1]Components!B1942)</f>
        <v xml:space="preserve">1944 - </v>
      </c>
      <c r="Q1946" s="116" t="str">
        <f>CONCATENATE([1]Measures!B1933&amp;" - "&amp;[1]Measures!D1933)</f>
        <v xml:space="preserve"> - </v>
      </c>
    </row>
    <row r="1947" spans="16:17" x14ac:dyDescent="0.25">
      <c r="P1947" t="str">
        <f>CONCATENATE(ROW(P1947)-2," - ",[1]Components!B1943)</f>
        <v xml:space="preserve">1945 - </v>
      </c>
      <c r="Q1947" s="116" t="str">
        <f>CONCATENATE([1]Measures!B1934&amp;" - "&amp;[1]Measures!D1934)</f>
        <v xml:space="preserve"> - </v>
      </c>
    </row>
    <row r="1948" spans="16:17" x14ac:dyDescent="0.25">
      <c r="P1948" t="str">
        <f>CONCATENATE(ROW(P1948)-2," - ",[1]Components!B1944)</f>
        <v xml:space="preserve">1946 - </v>
      </c>
      <c r="Q1948" s="116" t="str">
        <f>CONCATENATE([1]Measures!B1935&amp;" - "&amp;[1]Measures!D1935)</f>
        <v xml:space="preserve"> - </v>
      </c>
    </row>
    <row r="1949" spans="16:17" x14ac:dyDescent="0.25">
      <c r="P1949" t="str">
        <f>CONCATENATE(ROW(P1949)-2," - ",[1]Components!B1945)</f>
        <v xml:space="preserve">1947 - </v>
      </c>
      <c r="Q1949" s="116" t="str">
        <f>CONCATENATE([1]Measures!B1936&amp;" - "&amp;[1]Measures!D1936)</f>
        <v xml:space="preserve"> - </v>
      </c>
    </row>
    <row r="1950" spans="16:17" x14ac:dyDescent="0.25">
      <c r="P1950" t="str">
        <f>CONCATENATE(ROW(P1950)-2," - ",[1]Components!B1946)</f>
        <v xml:space="preserve">1948 - </v>
      </c>
      <c r="Q1950" s="116" t="str">
        <f>CONCATENATE([1]Measures!B1937&amp;" - "&amp;[1]Measures!D1937)</f>
        <v xml:space="preserve"> - </v>
      </c>
    </row>
    <row r="1951" spans="16:17" x14ac:dyDescent="0.25">
      <c r="P1951" t="str">
        <f>CONCATENATE(ROW(P1951)-2," - ",[1]Components!B1947)</f>
        <v xml:space="preserve">1949 - </v>
      </c>
      <c r="Q1951" s="116" t="str">
        <f>CONCATENATE([1]Measures!B1938&amp;" - "&amp;[1]Measures!D1938)</f>
        <v xml:space="preserve"> - </v>
      </c>
    </row>
    <row r="1952" spans="16:17" x14ac:dyDescent="0.25">
      <c r="P1952" t="str">
        <f>CONCATENATE(ROW(P1952)-2," - ",[1]Components!B1948)</f>
        <v xml:space="preserve">1950 - </v>
      </c>
      <c r="Q1952" s="116" t="str">
        <f>CONCATENATE([1]Measures!B1939&amp;" - "&amp;[1]Measures!D1939)</f>
        <v xml:space="preserve"> - </v>
      </c>
    </row>
    <row r="1953" spans="16:17" x14ac:dyDescent="0.25">
      <c r="P1953" t="str">
        <f>CONCATENATE(ROW(P1953)-2," - ",[1]Components!B1949)</f>
        <v xml:space="preserve">1951 - </v>
      </c>
      <c r="Q1953" s="116" t="str">
        <f>CONCATENATE([1]Measures!B1940&amp;" - "&amp;[1]Measures!D1940)</f>
        <v xml:space="preserve"> - </v>
      </c>
    </row>
    <row r="1954" spans="16:17" x14ac:dyDescent="0.25">
      <c r="P1954" t="str">
        <f>CONCATENATE(ROW(P1954)-2," - ",[1]Components!B1950)</f>
        <v xml:space="preserve">1952 - </v>
      </c>
      <c r="Q1954" s="116" t="str">
        <f>CONCATENATE([1]Measures!B1941&amp;" - "&amp;[1]Measures!D1941)</f>
        <v xml:space="preserve"> - </v>
      </c>
    </row>
    <row r="1955" spans="16:17" x14ac:dyDescent="0.25">
      <c r="P1955" t="str">
        <f>CONCATENATE(ROW(P1955)-2," - ",[1]Components!B1951)</f>
        <v xml:space="preserve">1953 - </v>
      </c>
      <c r="Q1955" s="116" t="str">
        <f>CONCATENATE([1]Measures!B1942&amp;" - "&amp;[1]Measures!D1942)</f>
        <v xml:space="preserve"> - </v>
      </c>
    </row>
    <row r="1956" spans="16:17" x14ac:dyDescent="0.25">
      <c r="P1956" t="str">
        <f>CONCATENATE(ROW(P1956)-2," - ",[1]Components!B1952)</f>
        <v xml:space="preserve">1954 - </v>
      </c>
      <c r="Q1956" s="116" t="str">
        <f>CONCATENATE([1]Measures!B1943&amp;" - "&amp;[1]Measures!D1943)</f>
        <v xml:space="preserve"> - </v>
      </c>
    </row>
    <row r="1957" spans="16:17" x14ac:dyDescent="0.25">
      <c r="P1957" t="str">
        <f>CONCATENATE(ROW(P1957)-2," - ",[1]Components!B1953)</f>
        <v xml:space="preserve">1955 - </v>
      </c>
      <c r="Q1957" s="116" t="str">
        <f>CONCATENATE([1]Measures!B1944&amp;" - "&amp;[1]Measures!D1944)</f>
        <v xml:space="preserve"> - </v>
      </c>
    </row>
    <row r="1958" spans="16:17" x14ac:dyDescent="0.25">
      <c r="P1958" t="str">
        <f>CONCATENATE(ROW(P1958)-2," - ",[1]Components!B1954)</f>
        <v xml:space="preserve">1956 - </v>
      </c>
      <c r="Q1958" s="116" t="str">
        <f>CONCATENATE([1]Measures!B1945&amp;" - "&amp;[1]Measures!D1945)</f>
        <v xml:space="preserve"> - </v>
      </c>
    </row>
    <row r="1959" spans="16:17" x14ac:dyDescent="0.25">
      <c r="P1959" t="str">
        <f>CONCATENATE(ROW(P1959)-2," - ",[1]Components!B1955)</f>
        <v xml:space="preserve">1957 - </v>
      </c>
      <c r="Q1959" s="116" t="str">
        <f>CONCATENATE([1]Measures!B1946&amp;" - "&amp;[1]Measures!D1946)</f>
        <v xml:space="preserve"> - </v>
      </c>
    </row>
    <row r="1960" spans="16:17" x14ac:dyDescent="0.25">
      <c r="P1960" t="str">
        <f>CONCATENATE(ROW(P1960)-2," - ",[1]Components!B1956)</f>
        <v xml:space="preserve">1958 - </v>
      </c>
      <c r="Q1960" s="116" t="str">
        <f>CONCATENATE([1]Measures!B1947&amp;" - "&amp;[1]Measures!D1947)</f>
        <v xml:space="preserve"> - </v>
      </c>
    </row>
    <row r="1961" spans="16:17" x14ac:dyDescent="0.25">
      <c r="P1961" t="str">
        <f>CONCATENATE(ROW(P1961)-2," - ",[1]Components!B1957)</f>
        <v xml:space="preserve">1959 - </v>
      </c>
      <c r="Q1961" s="116" t="str">
        <f>CONCATENATE([1]Measures!B1948&amp;" - "&amp;[1]Measures!D1948)</f>
        <v xml:space="preserve"> - </v>
      </c>
    </row>
    <row r="1962" spans="16:17" x14ac:dyDescent="0.25">
      <c r="P1962" t="str">
        <f>CONCATENATE(ROW(P1962)-2," - ",[1]Components!B1958)</f>
        <v xml:space="preserve">1960 - </v>
      </c>
      <c r="Q1962" s="116" t="str">
        <f>CONCATENATE([1]Measures!B1949&amp;" - "&amp;[1]Measures!D1949)</f>
        <v xml:space="preserve"> - </v>
      </c>
    </row>
    <row r="1963" spans="16:17" x14ac:dyDescent="0.25">
      <c r="P1963" t="str">
        <f>CONCATENATE(ROW(P1963)-2," - ",[1]Components!B1959)</f>
        <v xml:space="preserve">1961 - </v>
      </c>
      <c r="Q1963" s="116" t="str">
        <f>CONCATENATE([1]Measures!B1950&amp;" - "&amp;[1]Measures!D1950)</f>
        <v xml:space="preserve"> - </v>
      </c>
    </row>
    <row r="1964" spans="16:17" x14ac:dyDescent="0.25">
      <c r="P1964" t="str">
        <f>CONCATENATE(ROW(P1964)-2," - ",[1]Components!B1960)</f>
        <v xml:space="preserve">1962 - </v>
      </c>
      <c r="Q1964" s="116" t="str">
        <f>CONCATENATE([1]Measures!B1951&amp;" - "&amp;[1]Measures!D1951)</f>
        <v xml:space="preserve"> - </v>
      </c>
    </row>
    <row r="1965" spans="16:17" x14ac:dyDescent="0.25">
      <c r="P1965" t="str">
        <f>CONCATENATE(ROW(P1965)-2," - ",[1]Components!B1961)</f>
        <v xml:space="preserve">1963 - </v>
      </c>
      <c r="Q1965" s="116" t="str">
        <f>CONCATENATE([1]Measures!B1952&amp;" - "&amp;[1]Measures!D1952)</f>
        <v xml:space="preserve"> - </v>
      </c>
    </row>
    <row r="1966" spans="16:17" x14ac:dyDescent="0.25">
      <c r="P1966" t="str">
        <f>CONCATENATE(ROW(P1966)-2," - ",[1]Components!B1962)</f>
        <v xml:space="preserve">1964 - </v>
      </c>
      <c r="Q1966" s="116" t="str">
        <f>CONCATENATE([1]Measures!B1953&amp;" - "&amp;[1]Measures!D1953)</f>
        <v xml:space="preserve"> - </v>
      </c>
    </row>
    <row r="1967" spans="16:17" x14ac:dyDescent="0.25">
      <c r="P1967" t="str">
        <f>CONCATENATE(ROW(P1967)-2," - ",[1]Components!B1963)</f>
        <v xml:space="preserve">1965 - </v>
      </c>
      <c r="Q1967" s="116" t="str">
        <f>CONCATENATE([1]Measures!B1954&amp;" - "&amp;[1]Measures!D1954)</f>
        <v xml:space="preserve"> - </v>
      </c>
    </row>
    <row r="1968" spans="16:17" x14ac:dyDescent="0.25">
      <c r="P1968" t="str">
        <f>CONCATENATE(ROW(P1968)-2," - ",[1]Components!B1964)</f>
        <v xml:space="preserve">1966 - </v>
      </c>
      <c r="Q1968" s="116" t="str">
        <f>CONCATENATE([1]Measures!B1955&amp;" - "&amp;[1]Measures!D1955)</f>
        <v xml:space="preserve"> - </v>
      </c>
    </row>
    <row r="1969" spans="16:17" x14ac:dyDescent="0.25">
      <c r="P1969" t="str">
        <f>CONCATENATE(ROW(P1969)-2," - ",[1]Components!B1965)</f>
        <v xml:space="preserve">1967 - </v>
      </c>
      <c r="Q1969" s="116" t="str">
        <f>CONCATENATE([1]Measures!B1956&amp;" - "&amp;[1]Measures!D1956)</f>
        <v xml:space="preserve"> - </v>
      </c>
    </row>
    <row r="1970" spans="16:17" x14ac:dyDescent="0.25">
      <c r="P1970" t="str">
        <f>CONCATENATE(ROW(P1970)-2," - ",[1]Components!B1966)</f>
        <v xml:space="preserve">1968 - </v>
      </c>
      <c r="Q1970" s="116" t="str">
        <f>CONCATENATE([1]Measures!B1957&amp;" - "&amp;[1]Measures!D1957)</f>
        <v xml:space="preserve"> - </v>
      </c>
    </row>
    <row r="1971" spans="16:17" x14ac:dyDescent="0.25">
      <c r="P1971" t="str">
        <f>CONCATENATE(ROW(P1971)-2," - ",[1]Components!B1967)</f>
        <v xml:space="preserve">1969 - </v>
      </c>
      <c r="Q1971" s="116" t="str">
        <f>CONCATENATE([1]Measures!B1958&amp;" - "&amp;[1]Measures!D1958)</f>
        <v xml:space="preserve"> - </v>
      </c>
    </row>
    <row r="1972" spans="16:17" x14ac:dyDescent="0.25">
      <c r="P1972" t="str">
        <f>CONCATENATE(ROW(P1972)-2," - ",[1]Components!B1968)</f>
        <v xml:space="preserve">1970 - </v>
      </c>
      <c r="Q1972" s="116" t="str">
        <f>CONCATENATE([1]Measures!B1959&amp;" - "&amp;[1]Measures!D1959)</f>
        <v xml:space="preserve"> - </v>
      </c>
    </row>
    <row r="1973" spans="16:17" x14ac:dyDescent="0.25">
      <c r="P1973" t="str">
        <f>CONCATENATE(ROW(P1973)-2," - ",[1]Components!B1969)</f>
        <v xml:space="preserve">1971 - </v>
      </c>
      <c r="Q1973" s="116" t="str">
        <f>CONCATENATE([1]Measures!B1960&amp;" - "&amp;[1]Measures!D1960)</f>
        <v xml:space="preserve"> - </v>
      </c>
    </row>
    <row r="1974" spans="16:17" x14ac:dyDescent="0.25">
      <c r="P1974" t="str">
        <f>CONCATENATE(ROW(P1974)-2," - ",[1]Components!B1970)</f>
        <v xml:space="preserve">1972 - </v>
      </c>
      <c r="Q1974" s="116" t="str">
        <f>CONCATENATE([1]Measures!B1961&amp;" - "&amp;[1]Measures!D1961)</f>
        <v xml:space="preserve"> - </v>
      </c>
    </row>
    <row r="1975" spans="16:17" x14ac:dyDescent="0.25">
      <c r="P1975" t="str">
        <f>CONCATENATE(ROW(P1975)-2," - ",[1]Components!B1971)</f>
        <v xml:space="preserve">1973 - </v>
      </c>
      <c r="Q1975" s="116" t="str">
        <f>CONCATENATE([1]Measures!B1962&amp;" - "&amp;[1]Measures!D1962)</f>
        <v xml:space="preserve"> - </v>
      </c>
    </row>
    <row r="1976" spans="16:17" x14ac:dyDescent="0.25">
      <c r="P1976" t="str">
        <f>CONCATENATE(ROW(P1976)-2," - ",[1]Components!B1972)</f>
        <v xml:space="preserve">1974 - </v>
      </c>
      <c r="Q1976" s="116" t="str">
        <f>CONCATENATE([1]Measures!B1963&amp;" - "&amp;[1]Measures!D1963)</f>
        <v xml:space="preserve"> - </v>
      </c>
    </row>
    <row r="1977" spans="16:17" x14ac:dyDescent="0.25">
      <c r="P1977" t="str">
        <f>CONCATENATE(ROW(P1977)-2," - ",[1]Components!B1973)</f>
        <v xml:space="preserve">1975 - </v>
      </c>
      <c r="Q1977" s="116" t="str">
        <f>CONCATENATE([1]Measures!B1964&amp;" - "&amp;[1]Measures!D1964)</f>
        <v xml:space="preserve"> - </v>
      </c>
    </row>
    <row r="1978" spans="16:17" x14ac:dyDescent="0.25">
      <c r="P1978" t="str">
        <f>CONCATENATE(ROW(P1978)-2," - ",[1]Components!B1974)</f>
        <v xml:space="preserve">1976 - </v>
      </c>
      <c r="Q1978" s="116" t="str">
        <f>CONCATENATE([1]Measures!B1965&amp;" - "&amp;[1]Measures!D1965)</f>
        <v xml:space="preserve"> - </v>
      </c>
    </row>
    <row r="1979" spans="16:17" x14ac:dyDescent="0.25">
      <c r="P1979" t="str">
        <f>CONCATENATE(ROW(P1979)-2," - ",[1]Components!B1975)</f>
        <v xml:space="preserve">1977 - </v>
      </c>
      <c r="Q1979" s="116" t="str">
        <f>CONCATENATE([1]Measures!B1966&amp;" - "&amp;[1]Measures!D1966)</f>
        <v xml:space="preserve"> - </v>
      </c>
    </row>
    <row r="1980" spans="16:17" x14ac:dyDescent="0.25">
      <c r="P1980" t="str">
        <f>CONCATENATE(ROW(P1980)-2," - ",[1]Components!B1976)</f>
        <v xml:space="preserve">1978 - </v>
      </c>
      <c r="Q1980" s="116" t="str">
        <f>CONCATENATE([1]Measures!B1967&amp;" - "&amp;[1]Measures!D1967)</f>
        <v xml:space="preserve"> - </v>
      </c>
    </row>
    <row r="1981" spans="16:17" x14ac:dyDescent="0.25">
      <c r="P1981" t="str">
        <f>CONCATENATE(ROW(P1981)-2," - ",[1]Components!B1977)</f>
        <v xml:space="preserve">1979 - </v>
      </c>
      <c r="Q1981" s="116" t="str">
        <f>CONCATENATE([1]Measures!B1968&amp;" - "&amp;[1]Measures!D1968)</f>
        <v xml:space="preserve"> - </v>
      </c>
    </row>
    <row r="1982" spans="16:17" x14ac:dyDescent="0.25">
      <c r="P1982" t="str">
        <f>CONCATENATE(ROW(P1982)-2," - ",[1]Components!B1978)</f>
        <v xml:space="preserve">1980 - </v>
      </c>
      <c r="Q1982" s="116" t="str">
        <f>CONCATENATE([1]Measures!B1969&amp;" - "&amp;[1]Measures!D1969)</f>
        <v xml:space="preserve"> - </v>
      </c>
    </row>
    <row r="1983" spans="16:17" x14ac:dyDescent="0.25">
      <c r="P1983" t="str">
        <f>CONCATENATE(ROW(P1983)-2," - ",[1]Components!B1979)</f>
        <v xml:space="preserve">1981 - </v>
      </c>
      <c r="Q1983" s="116" t="str">
        <f>CONCATENATE([1]Measures!B1970&amp;" - "&amp;[1]Measures!D1970)</f>
        <v xml:space="preserve"> - </v>
      </c>
    </row>
    <row r="1984" spans="16:17" x14ac:dyDescent="0.25">
      <c r="P1984" t="str">
        <f>CONCATENATE(ROW(P1984)-2," - ",[1]Components!B1980)</f>
        <v xml:space="preserve">1982 - </v>
      </c>
      <c r="Q1984" s="116" t="str">
        <f>CONCATENATE([1]Measures!B1971&amp;" - "&amp;[1]Measures!D1971)</f>
        <v xml:space="preserve"> - </v>
      </c>
    </row>
    <row r="1985" spans="16:17" x14ac:dyDescent="0.25">
      <c r="P1985" t="str">
        <f>CONCATENATE(ROW(P1985)-2," - ",[1]Components!B1981)</f>
        <v xml:space="preserve">1983 - </v>
      </c>
      <c r="Q1985" s="116" t="str">
        <f>CONCATENATE([1]Measures!B1972&amp;" - "&amp;[1]Measures!D1972)</f>
        <v xml:space="preserve"> - </v>
      </c>
    </row>
    <row r="1986" spans="16:17" x14ac:dyDescent="0.25">
      <c r="P1986" t="str">
        <f>CONCATENATE(ROW(P1986)-2," - ",[1]Components!B1982)</f>
        <v xml:space="preserve">1984 - </v>
      </c>
      <c r="Q1986" s="116" t="str">
        <f>CONCATENATE([1]Measures!B1973&amp;" - "&amp;[1]Measures!D1973)</f>
        <v xml:space="preserve"> - </v>
      </c>
    </row>
    <row r="1987" spans="16:17" x14ac:dyDescent="0.25">
      <c r="P1987" t="str">
        <f>CONCATENATE(ROW(P1987)-2," - ",[1]Components!B1983)</f>
        <v xml:space="preserve">1985 - </v>
      </c>
      <c r="Q1987" s="116" t="str">
        <f>CONCATENATE([1]Measures!B1974&amp;" - "&amp;[1]Measures!D1974)</f>
        <v xml:space="preserve"> - </v>
      </c>
    </row>
    <row r="1988" spans="16:17" x14ac:dyDescent="0.25">
      <c r="P1988" t="str">
        <f>CONCATENATE(ROW(P1988)-2," - ",[1]Components!B1984)</f>
        <v xml:space="preserve">1986 - </v>
      </c>
      <c r="Q1988" s="116" t="str">
        <f>CONCATENATE([1]Measures!B1975&amp;" - "&amp;[1]Measures!D1975)</f>
        <v xml:space="preserve"> - </v>
      </c>
    </row>
    <row r="1989" spans="16:17" x14ac:dyDescent="0.25">
      <c r="P1989" t="str">
        <f>CONCATENATE(ROW(P1989)-2," - ",[1]Components!B1985)</f>
        <v xml:space="preserve">1987 - </v>
      </c>
      <c r="Q1989" s="116" t="str">
        <f>CONCATENATE([1]Measures!B1976&amp;" - "&amp;[1]Measures!D1976)</f>
        <v xml:space="preserve"> - </v>
      </c>
    </row>
    <row r="1990" spans="16:17" x14ac:dyDescent="0.25">
      <c r="P1990" t="str">
        <f>CONCATENATE(ROW(P1990)-2," - ",[1]Components!B1986)</f>
        <v xml:space="preserve">1988 - </v>
      </c>
      <c r="Q1990" s="116" t="str">
        <f>CONCATENATE([1]Measures!B1977&amp;" - "&amp;[1]Measures!D1977)</f>
        <v xml:space="preserve"> - </v>
      </c>
    </row>
    <row r="1991" spans="16:17" x14ac:dyDescent="0.25">
      <c r="P1991" t="str">
        <f>CONCATENATE(ROW(P1991)-2," - ",[1]Components!B1987)</f>
        <v xml:space="preserve">1989 - </v>
      </c>
      <c r="Q1991" s="116" t="str">
        <f>CONCATENATE([1]Measures!B1978&amp;" - "&amp;[1]Measures!D1978)</f>
        <v xml:space="preserve"> - </v>
      </c>
    </row>
    <row r="1992" spans="16:17" x14ac:dyDescent="0.25">
      <c r="P1992" t="str">
        <f>CONCATENATE(ROW(P1992)-2," - ",[1]Components!B1988)</f>
        <v xml:space="preserve">1990 - </v>
      </c>
      <c r="Q1992" s="116" t="str">
        <f>CONCATENATE([1]Measures!B1979&amp;" - "&amp;[1]Measures!D1979)</f>
        <v xml:space="preserve"> - </v>
      </c>
    </row>
    <row r="1993" spans="16:17" x14ac:dyDescent="0.25">
      <c r="P1993" t="str">
        <f>CONCATENATE(ROW(P1993)-2," - ",[1]Components!B1989)</f>
        <v xml:space="preserve">1991 - </v>
      </c>
      <c r="Q1993" s="116" t="str">
        <f>CONCATENATE([1]Measures!B1980&amp;" - "&amp;[1]Measures!D1980)</f>
        <v xml:space="preserve"> - </v>
      </c>
    </row>
    <row r="1994" spans="16:17" x14ac:dyDescent="0.25">
      <c r="P1994" t="str">
        <f>CONCATENATE(ROW(P1994)-2," - ",[1]Components!B1990)</f>
        <v xml:space="preserve">1992 - </v>
      </c>
      <c r="Q1994" s="116" t="str">
        <f>CONCATENATE([1]Measures!B1981&amp;" - "&amp;[1]Measures!D1981)</f>
        <v xml:space="preserve"> - </v>
      </c>
    </row>
    <row r="1995" spans="16:17" x14ac:dyDescent="0.25">
      <c r="P1995" t="str">
        <f>CONCATENATE(ROW(P1995)-2," - ",[1]Components!B1991)</f>
        <v xml:space="preserve">1993 - </v>
      </c>
      <c r="Q1995" s="116" t="str">
        <f>CONCATENATE([1]Measures!B1982&amp;" - "&amp;[1]Measures!D1982)</f>
        <v xml:space="preserve"> - </v>
      </c>
    </row>
    <row r="1996" spans="16:17" x14ac:dyDescent="0.25">
      <c r="P1996" t="str">
        <f>CONCATENATE(ROW(P1996)-2," - ",[1]Components!B1992)</f>
        <v xml:space="preserve">1994 - </v>
      </c>
      <c r="Q1996" s="116" t="str">
        <f>CONCATENATE([1]Measures!B1983&amp;" - "&amp;[1]Measures!D1983)</f>
        <v xml:space="preserve"> - </v>
      </c>
    </row>
    <row r="1997" spans="16:17" x14ac:dyDescent="0.25">
      <c r="P1997" t="str">
        <f>CONCATENATE(ROW(P1997)-2," - ",[1]Components!B1993)</f>
        <v xml:space="preserve">1995 - </v>
      </c>
      <c r="Q1997" s="116" t="str">
        <f>CONCATENATE([1]Measures!B1984&amp;" - "&amp;[1]Measures!D1984)</f>
        <v xml:space="preserve"> - </v>
      </c>
    </row>
    <row r="1998" spans="16:17" x14ac:dyDescent="0.25">
      <c r="P1998" t="str">
        <f>CONCATENATE(ROW(P1998)-2," - ",[1]Components!B1994)</f>
        <v xml:space="preserve">1996 - </v>
      </c>
      <c r="Q1998" s="116" t="str">
        <f>CONCATENATE([1]Measures!B1985&amp;" - "&amp;[1]Measures!D1985)</f>
        <v xml:space="preserve"> - </v>
      </c>
    </row>
    <row r="1999" spans="16:17" x14ac:dyDescent="0.25">
      <c r="P1999" t="str">
        <f>CONCATENATE(ROW(P1999)-2," - ",[1]Components!B1995)</f>
        <v xml:space="preserve">1997 - </v>
      </c>
      <c r="Q1999" s="116" t="str">
        <f>CONCATENATE([1]Measures!B1986&amp;" - "&amp;[1]Measures!D1986)</f>
        <v xml:space="preserve"> - </v>
      </c>
    </row>
    <row r="2000" spans="16:17" x14ac:dyDescent="0.25">
      <c r="P2000" t="str">
        <f>CONCATENATE(ROW(P2000)-2," - ",[1]Components!B1996)</f>
        <v xml:space="preserve">1998 - </v>
      </c>
      <c r="Q2000" s="116" t="str">
        <f>CONCATENATE([1]Measures!B1987&amp;" - "&amp;[1]Measures!D1987)</f>
        <v xml:space="preserve"> - </v>
      </c>
    </row>
    <row r="2001" spans="16:17" x14ac:dyDescent="0.25">
      <c r="P2001" t="str">
        <f>CONCATENATE(ROW(P2001)-2," - ",[1]Components!B1997)</f>
        <v xml:space="preserve">1999 - </v>
      </c>
      <c r="Q2001" s="116" t="str">
        <f>CONCATENATE([1]Measures!B1988&amp;" - "&amp;[1]Measures!D1988)</f>
        <v xml:space="preserve"> - </v>
      </c>
    </row>
    <row r="2002" spans="16:17" x14ac:dyDescent="0.25">
      <c r="P2002" t="str">
        <f>CONCATENATE(ROW(P2002)-2," - ",[1]Components!B1998)</f>
        <v xml:space="preserve">2000 - </v>
      </c>
      <c r="Q2002" s="116" t="str">
        <f>CONCATENATE([1]Measures!B1989&amp;" - "&amp;[1]Measures!D1989)</f>
        <v xml:space="preserve"> - </v>
      </c>
    </row>
    <row r="2003" spans="16:17" x14ac:dyDescent="0.25">
      <c r="P2003" t="str">
        <f>CONCATENATE(ROW(P2003)-2," - ",[1]Components!B1999)</f>
        <v xml:space="preserve">2001 - </v>
      </c>
      <c r="Q2003" s="116" t="str">
        <f>CONCATENATE([1]Measures!B1990&amp;" - "&amp;[1]Measures!D1990)</f>
        <v xml:space="preserve"> - </v>
      </c>
    </row>
    <row r="2004" spans="16:17" x14ac:dyDescent="0.25">
      <c r="P2004" t="str">
        <f>CONCATENATE(ROW(P2004)-2," - ",[1]Components!B2000)</f>
        <v xml:space="preserve">2002 - </v>
      </c>
      <c r="Q2004" s="116" t="str">
        <f>CONCATENATE([1]Measures!B1991&amp;" - "&amp;[1]Measures!D1991)</f>
        <v xml:space="preserve"> -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50"/>
  <sheetViews>
    <sheetView topLeftCell="A42" zoomScale="115" zoomScaleNormal="115" workbookViewId="0">
      <selection activeCell="A48" sqref="A48"/>
    </sheetView>
  </sheetViews>
  <sheetFormatPr defaultRowHeight="15" x14ac:dyDescent="0.25"/>
  <cols>
    <col min="1" max="1" width="125.5703125" style="88" customWidth="1"/>
  </cols>
  <sheetData>
    <row r="1" spans="1:1" ht="31.5" x14ac:dyDescent="0.5">
      <c r="A1" s="91" t="s">
        <v>445</v>
      </c>
    </row>
    <row r="2" spans="1:1" ht="18.75" x14ac:dyDescent="0.3">
      <c r="A2" s="89"/>
    </row>
    <row r="3" spans="1:1" ht="30" x14ac:dyDescent="0.25">
      <c r="A3" s="88" t="s">
        <v>467</v>
      </c>
    </row>
    <row r="5" spans="1:1" x14ac:dyDescent="0.25">
      <c r="A5" s="88" t="s">
        <v>446</v>
      </c>
    </row>
    <row r="7" spans="1:1" x14ac:dyDescent="0.25">
      <c r="A7" s="88" t="s">
        <v>450</v>
      </c>
    </row>
    <row r="10" spans="1:1" ht="23.25" x14ac:dyDescent="0.35">
      <c r="A10" s="90" t="s">
        <v>448</v>
      </c>
    </row>
    <row r="11" spans="1:1" x14ac:dyDescent="0.25">
      <c r="A11" s="88" t="s">
        <v>452</v>
      </c>
    </row>
    <row r="12" spans="1:1" ht="30" x14ac:dyDescent="0.25">
      <c r="A12" s="88" t="s">
        <v>447</v>
      </c>
    </row>
    <row r="13" spans="1:1" x14ac:dyDescent="0.25">
      <c r="A13" s="88" t="s">
        <v>454</v>
      </c>
    </row>
    <row r="15" spans="1:1" ht="23.25" x14ac:dyDescent="0.35">
      <c r="A15" s="90" t="s">
        <v>449</v>
      </c>
    </row>
    <row r="17" spans="1:1" ht="30" x14ac:dyDescent="0.25">
      <c r="A17" s="88" t="s">
        <v>451</v>
      </c>
    </row>
    <row r="18" spans="1:1" ht="30" x14ac:dyDescent="0.25">
      <c r="A18" s="88" t="s">
        <v>458</v>
      </c>
    </row>
    <row r="19" spans="1:1" x14ac:dyDescent="0.25">
      <c r="A19" s="88" t="s">
        <v>468</v>
      </c>
    </row>
    <row r="20" spans="1:1" ht="30" x14ac:dyDescent="0.25">
      <c r="A20" s="88" t="s">
        <v>463</v>
      </c>
    </row>
    <row r="42" spans="1:1" ht="23.25" x14ac:dyDescent="0.35">
      <c r="A42" s="90" t="s">
        <v>453</v>
      </c>
    </row>
    <row r="44" spans="1:1" x14ac:dyDescent="0.25">
      <c r="A44" s="88" t="s">
        <v>456</v>
      </c>
    </row>
    <row r="45" spans="1:1" ht="30" x14ac:dyDescent="0.25">
      <c r="A45" s="88" t="s">
        <v>455</v>
      </c>
    </row>
    <row r="46" spans="1:1" x14ac:dyDescent="0.25">
      <c r="A46" s="88" t="s">
        <v>457</v>
      </c>
    </row>
    <row r="48" spans="1:1" ht="45" x14ac:dyDescent="0.25">
      <c r="A48" s="88" t="s">
        <v>459</v>
      </c>
    </row>
    <row r="49" spans="1:1" x14ac:dyDescent="0.25">
      <c r="A49" s="88" t="s">
        <v>462</v>
      </c>
    </row>
    <row r="50" spans="1:1" ht="30" x14ac:dyDescent="0.25">
      <c r="A50" s="88" t="s">
        <v>460</v>
      </c>
    </row>
  </sheetData>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24"/>
  <sheetViews>
    <sheetView zoomScale="130" zoomScaleNormal="130" workbookViewId="0">
      <selection activeCell="B14" sqref="B14"/>
    </sheetView>
  </sheetViews>
  <sheetFormatPr defaultColWidth="10.85546875" defaultRowHeight="15" x14ac:dyDescent="0.25"/>
  <cols>
    <col min="1" max="1" width="12.85546875" style="5" bestFit="1" customWidth="1"/>
    <col min="2" max="2" width="59.7109375" bestFit="1" customWidth="1"/>
  </cols>
  <sheetData>
    <row r="1" spans="1:2" s="2" customFormat="1" ht="33" customHeight="1" x14ac:dyDescent="0.25">
      <c r="A1" s="16" t="s">
        <v>22</v>
      </c>
      <c r="B1" s="16" t="s">
        <v>11</v>
      </c>
    </row>
    <row r="2" spans="1:2" x14ac:dyDescent="0.25">
      <c r="A2" s="10">
        <v>0</v>
      </c>
      <c r="B2" s="94" t="s">
        <v>474</v>
      </c>
    </row>
    <row r="3" spans="1:2" x14ac:dyDescent="0.25">
      <c r="A3" s="10">
        <v>1</v>
      </c>
      <c r="B3" s="93" t="s">
        <v>502</v>
      </c>
    </row>
    <row r="4" spans="1:2" x14ac:dyDescent="0.25">
      <c r="A4" s="10">
        <v>2</v>
      </c>
      <c r="B4" s="93" t="s">
        <v>503</v>
      </c>
    </row>
    <row r="5" spans="1:2" x14ac:dyDescent="0.25">
      <c r="A5" s="10">
        <v>3</v>
      </c>
      <c r="B5" s="93" t="s">
        <v>504</v>
      </c>
    </row>
    <row r="6" spans="1:2" x14ac:dyDescent="0.25">
      <c r="A6" s="10">
        <v>4</v>
      </c>
      <c r="B6" s="93" t="s">
        <v>505</v>
      </c>
    </row>
    <row r="7" spans="1:2" x14ac:dyDescent="0.25">
      <c r="A7" s="10">
        <v>5</v>
      </c>
      <c r="B7" s="100" t="s">
        <v>501</v>
      </c>
    </row>
    <row r="8" spans="1:2" x14ac:dyDescent="0.25">
      <c r="A8" s="10">
        <v>6</v>
      </c>
      <c r="B8" s="100" t="s">
        <v>507</v>
      </c>
    </row>
    <row r="9" spans="1:2" x14ac:dyDescent="0.25">
      <c r="A9" s="10">
        <v>7</v>
      </c>
      <c r="B9" s="100" t="s">
        <v>506</v>
      </c>
    </row>
    <row r="10" spans="1:2" x14ac:dyDescent="0.25">
      <c r="A10" s="10">
        <v>8</v>
      </c>
      <c r="B10" s="100" t="s">
        <v>508</v>
      </c>
    </row>
    <row r="11" spans="1:2" ht="30" x14ac:dyDescent="0.25">
      <c r="A11" s="10">
        <v>9</v>
      </c>
      <c r="B11" s="100" t="s">
        <v>509</v>
      </c>
    </row>
    <row r="12" spans="1:2" ht="30" x14ac:dyDescent="0.25">
      <c r="A12" s="10">
        <v>10</v>
      </c>
      <c r="B12" s="100" t="s">
        <v>510</v>
      </c>
    </row>
    <row r="13" spans="1:2" ht="30" x14ac:dyDescent="0.25">
      <c r="A13" s="10">
        <v>11</v>
      </c>
      <c r="B13" s="100" t="s">
        <v>511</v>
      </c>
    </row>
    <row r="14" spans="1:2" ht="30" x14ac:dyDescent="0.25">
      <c r="A14" s="10">
        <v>12</v>
      </c>
      <c r="B14" s="100" t="s">
        <v>1021</v>
      </c>
    </row>
    <row r="15" spans="1:2" x14ac:dyDescent="0.25">
      <c r="A15" s="10">
        <v>13</v>
      </c>
      <c r="B15" s="100" t="s">
        <v>513</v>
      </c>
    </row>
    <row r="16" spans="1:2" x14ac:dyDescent="0.25">
      <c r="A16" s="10">
        <v>14</v>
      </c>
      <c r="B16" s="100" t="s">
        <v>514</v>
      </c>
    </row>
    <row r="17" spans="1:2" x14ac:dyDescent="0.25">
      <c r="A17" s="10">
        <v>15</v>
      </c>
      <c r="B17" s="100" t="s">
        <v>515</v>
      </c>
    </row>
    <row r="18" spans="1:2" x14ac:dyDescent="0.25">
      <c r="A18" s="10">
        <v>16</v>
      </c>
      <c r="B18" s="100" t="s">
        <v>516</v>
      </c>
    </row>
    <row r="20" spans="1:2" x14ac:dyDescent="0.25">
      <c r="B20" s="99" t="s">
        <v>496</v>
      </c>
    </row>
    <row r="21" spans="1:2" x14ac:dyDescent="0.25">
      <c r="B21" s="99" t="s">
        <v>497</v>
      </c>
    </row>
    <row r="22" spans="1:2" x14ac:dyDescent="0.25">
      <c r="B22" s="99" t="s">
        <v>498</v>
      </c>
    </row>
    <row r="23" spans="1:2" x14ac:dyDescent="0.25">
      <c r="B23" s="99" t="s">
        <v>499</v>
      </c>
    </row>
    <row r="24" spans="1:2" x14ac:dyDescent="0.25">
      <c r="B24" s="99" t="s">
        <v>500</v>
      </c>
    </row>
  </sheetData>
  <customSheetViews>
    <customSheetView guid="{DF4DF86E-F87E-4853-B44F-4F4D647D71FF}">
      <selection activeCell="F7" sqref="F7"/>
      <pageMargins left="0.7" right="0.7" top="0.75" bottom="0.75" header="0.3" footer="0.3"/>
      <pageSetup orientation="portrait" horizontalDpi="90" verticalDpi="90" r:id="rId1"/>
    </customSheetView>
    <customSheetView guid="{587CB59E-8194-466A-825B-36D9E2C9E12C}">
      <selection activeCell="B9" sqref="B9"/>
      <pageMargins left="0.7" right="0.7" top="0.75" bottom="0.75" header="0.3" footer="0.3"/>
      <pageSetup orientation="portrait" horizontalDpi="90" verticalDpi="90" r:id="rId2"/>
    </customSheetView>
    <customSheetView guid="{BA2EDF17-FDDF-46B2-A4BE-72FB311EBCAF}">
      <selection activeCell="E11" sqref="E11"/>
      <pageMargins left="0.7" right="0.7" top="0.75" bottom="0.75" header="0.3" footer="0.3"/>
      <pageSetup orientation="portrait" horizontalDpi="90" verticalDpi="90" r:id="rId3"/>
    </customSheetView>
    <customSheetView guid="{317D3D83-AACA-40F7-8006-3175597A202A}">
      <selection activeCell="D10" sqref="D10"/>
      <pageMargins left="0.7" right="0.7" top="0.75" bottom="0.75" header="0.3" footer="0.3"/>
      <pageSetup orientation="portrait" horizontalDpi="90" verticalDpi="90" r:id="rId4"/>
    </customSheetView>
  </customSheetViews>
  <pageMargins left="0.7" right="0.7" top="0.75" bottom="0.75" header="0.3" footer="0.3"/>
  <pageSetup orientation="portrait" horizontalDpi="90" verticalDpi="90"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93"/>
  <sheetViews>
    <sheetView topLeftCell="A81" zoomScaleNormal="100" workbookViewId="0">
      <selection activeCell="B92" sqref="B92"/>
    </sheetView>
  </sheetViews>
  <sheetFormatPr defaultRowHeight="15" x14ac:dyDescent="0.25"/>
  <cols>
    <col min="1" max="1" width="10.7109375" style="5" bestFit="1" customWidth="1"/>
    <col min="2" max="2" width="113.7109375" style="96" customWidth="1"/>
  </cols>
  <sheetData>
    <row r="1" spans="1:2" ht="14.85" customHeight="1" x14ac:dyDescent="0.25">
      <c r="A1" s="202" t="s">
        <v>22</v>
      </c>
      <c r="B1" s="202" t="s">
        <v>10</v>
      </c>
    </row>
    <row r="2" spans="1:2" ht="62.1" customHeight="1" x14ac:dyDescent="0.25">
      <c r="A2" s="202"/>
      <c r="B2" s="202"/>
    </row>
    <row r="3" spans="1:2" x14ac:dyDescent="0.25">
      <c r="A3" s="13">
        <v>0</v>
      </c>
      <c r="B3" s="95" t="s">
        <v>537</v>
      </c>
    </row>
    <row r="4" spans="1:2" x14ac:dyDescent="0.25">
      <c r="A4" s="13">
        <v>1</v>
      </c>
      <c r="B4" s="92" t="str">
        <f>CONCATENATE(Measures!B4&amp;" - "&amp;Measures!D4)</f>
        <v>C1 K1: Obnovljivi viri energije in učinkovita raba energije - Reforma spodbujanja OVE v Sloveniji</v>
      </c>
    </row>
    <row r="5" spans="1:2" x14ac:dyDescent="0.25">
      <c r="A5" s="13">
        <v>2</v>
      </c>
      <c r="B5" s="92" t="e">
        <f>CONCATENATE(Measures!B5&amp;" - "&amp;Measures!#REF!)</f>
        <v>#REF!</v>
      </c>
    </row>
    <row r="6" spans="1:2" ht="30" x14ac:dyDescent="0.25">
      <c r="A6" s="13">
        <v>3</v>
      </c>
      <c r="B6" s="92" t="str">
        <f>CONCATENATE(Measures!B6&amp;" - "&amp;Measures!D5)</f>
        <v>C1 K1: Obnovljivi viri energije in učinkovita raba energije - Reforma oskrbe z električno energijo za potrebe spodbujanja OVE</v>
      </c>
    </row>
    <row r="7" spans="1:2" x14ac:dyDescent="0.25">
      <c r="A7" s="13">
        <v>4</v>
      </c>
      <c r="B7" s="92" t="str">
        <f>CONCATENATE(Measures!B7&amp;" - "&amp;Measures!D7)</f>
        <v>C1 K1: Obnovljivi viri energije in učinkovita raba energije - Proizvodnja elektrike iz obnovljivih virov energije</v>
      </c>
    </row>
    <row r="8" spans="1:2" x14ac:dyDescent="0.25">
      <c r="A8" s="13">
        <v>5</v>
      </c>
      <c r="B8" s="92" t="str">
        <f>CONCATENATE(Measures!B8&amp;" - "&amp;Measures!D8)</f>
        <v>C1 K1: Obnovljivi viri energije in učinkovita raba energije - Krepitev distribucijskega omrežja električne energije</v>
      </c>
    </row>
    <row r="9" spans="1:2" x14ac:dyDescent="0.25">
      <c r="A9" s="13">
        <v>6</v>
      </c>
      <c r="B9" s="92" t="e">
        <f>CONCATENATE(Measures!B9&amp;" - "&amp;Measures!#REF!)</f>
        <v>#REF!</v>
      </c>
    </row>
    <row r="10" spans="1:2" x14ac:dyDescent="0.25">
      <c r="A10" s="13">
        <v>7</v>
      </c>
      <c r="B10" s="92" t="str">
        <f>CONCATENATE(Measures!B10&amp;" - "&amp;Measures!D9)</f>
        <v>C1 K1: Obnovljivi viri energije in učinkovita raba energije - Učinkovita rabe energije v gospodarstvu</v>
      </c>
    </row>
    <row r="11" spans="1:2" x14ac:dyDescent="0.25">
      <c r="A11" s="13">
        <v>8</v>
      </c>
      <c r="B11" s="92" t="str">
        <f>CONCATENATE(Measures!B12&amp;" - "&amp;Measures!D12)</f>
        <v>C1 K2: Trajnostna prenova stavb - Trajnostna prenova in upravljanje stavb</v>
      </c>
    </row>
    <row r="12" spans="1:2" x14ac:dyDescent="0.25">
      <c r="A12" s="13">
        <v>9</v>
      </c>
      <c r="B12" s="92" t="str">
        <f>CONCATENATE(Measures!B13&amp;" - "&amp;Measures!D13)</f>
        <v>C1 K3: Čisto in varno okolje  - Krepitev pripravljenosti in odziva v primeru podnebno pogojenih nesreč</v>
      </c>
    </row>
    <row r="13" spans="1:2" ht="30" x14ac:dyDescent="0.25">
      <c r="A13" s="13">
        <v>10</v>
      </c>
      <c r="B13" s="92" t="str">
        <f>CONCATENATE(Measures!B17&amp;" - "&amp;Measures!D17)</f>
        <v>C1 K3: Čisto in varno okolje  - Obnova in blaženje posledic podnebnih sprememb ter podnebno pogojenih nesreč za odporne biotsko pestre gozdove</v>
      </c>
    </row>
    <row r="14" spans="1:2" x14ac:dyDescent="0.25">
      <c r="A14" s="13">
        <v>11</v>
      </c>
      <c r="B14" s="92" t="str">
        <f>CONCATENATE(Measures!B18&amp;" - "&amp;Measures!D18)</f>
        <v>C1 K3: Čisto in varno okolje  - Center za semenarstvo, drevesničarstvo in varstvo gozdov</v>
      </c>
    </row>
    <row r="15" spans="1:2" x14ac:dyDescent="0.25">
      <c r="A15" s="13">
        <v>12</v>
      </c>
      <c r="B15" s="92" t="str">
        <f>CONCATENATE(Measures!B19&amp;" - "&amp;Measures!D19)</f>
        <v>C1 K3: Čisto in varno okolje  - Povečanje učinkovitosti delovanja javnih služb varstva okolja</v>
      </c>
    </row>
    <row r="16" spans="1:2" x14ac:dyDescent="0.25">
      <c r="A16" s="13">
        <v>13</v>
      </c>
      <c r="B16" s="92" t="str">
        <f>CONCATENATE(Measures!B20&amp;" - "&amp;Measures!D20)</f>
        <v>C1 K3: Čisto in varno okolje  - Projekti odvajanja in čiščenja komunalne odpadne vode</v>
      </c>
    </row>
    <row r="17" spans="1:2" x14ac:dyDescent="0.25">
      <c r="A17" s="13">
        <v>14</v>
      </c>
      <c r="B17" s="92" t="str">
        <f>CONCATENATE(Measures!B21&amp;" - "&amp;Measures!D21)</f>
        <v>C1 K3: Čisto in varno okolje  - Projekti oskrbe s pitno vodo</v>
      </c>
    </row>
    <row r="18" spans="1:2" x14ac:dyDescent="0.25">
      <c r="A18" s="13">
        <v>15</v>
      </c>
      <c r="B18" s="92" t="str">
        <f>CONCATENATE(Measures!B22&amp;" - "&amp;Measures!D22)</f>
        <v>C1 K4: Trajnostna mobilnost - Reforma organiziranosti javnega potniškega prometa</v>
      </c>
    </row>
    <row r="19" spans="1:2" x14ac:dyDescent="0.25">
      <c r="A19" s="13">
        <v>16</v>
      </c>
      <c r="B19" s="92" t="str">
        <f>CONCATENATE(Measures!B23&amp;" - "&amp;Measures!D23)</f>
        <v>C1 K4: Trajnostna mobilnost - Reforma na področju uvajanja infrastrukture za alternativna goriva</v>
      </c>
    </row>
    <row r="20" spans="1:2" x14ac:dyDescent="0.25">
      <c r="A20" s="13">
        <v>17</v>
      </c>
      <c r="B20" s="92" t="str">
        <f>CONCATENATE(Measures!B24&amp;" - "&amp;Measures!D24)</f>
        <v>C1 K4: Trajnostna mobilnost - Povečanje zmogljivosti železniške infrastrukture</v>
      </c>
    </row>
    <row r="21" spans="1:2" x14ac:dyDescent="0.25">
      <c r="A21" s="13">
        <v>18</v>
      </c>
      <c r="B21" s="92" t="str">
        <f>CONCATENATE(Measures!B25&amp;" - "&amp;Measures!D25)</f>
        <v xml:space="preserve">C1 K4: Trajnostna mobilnost - Digitalizacija železniške in cestne infrastrukture </v>
      </c>
    </row>
    <row r="22" spans="1:2" x14ac:dyDescent="0.25">
      <c r="A22" s="13">
        <v>19</v>
      </c>
      <c r="B22" s="92" t="str">
        <f>CONCATENATE(Measures!B26&amp;" - "&amp;Measures!D26)</f>
        <v>C1 K4: Trajnostna mobilnost - Spodbujanje vzpostavitve infrastrukture za alternativna goriva v prometu</v>
      </c>
    </row>
    <row r="23" spans="1:2" x14ac:dyDescent="0.25">
      <c r="A23" s="13">
        <v>20</v>
      </c>
      <c r="B23" s="92" t="str">
        <f>CONCATENATE(Measures!B27&amp;" - "&amp;Measures!D27)</f>
        <v>C1 K5:  Krožno gospodarstvo – učinkovita raba virov - Vzpostavitev okvira za trajnostno in zeleno transformacijo</v>
      </c>
    </row>
    <row r="24" spans="1:2" ht="30" x14ac:dyDescent="0.25">
      <c r="A24" s="13">
        <v>21</v>
      </c>
      <c r="B24" s="92" t="str">
        <f>CONCATENATE(Measures!B28&amp;" - "&amp;Measures!D28)</f>
        <v>C1 K5:  Krožno gospodarstvo – učinkovita raba virov - Celoviti strateški projekt razogličenja Slovenije preko prehoda v krožno gospodarstvo (CSP KG)</v>
      </c>
    </row>
    <row r="25" spans="1:2" x14ac:dyDescent="0.25">
      <c r="A25" s="13">
        <v>22</v>
      </c>
      <c r="B25" s="92" t="str">
        <f>CONCATENATE(Measures!B29&amp;" - "&amp;Measures!D29)</f>
        <v>C1 K5:  Krožno gospodarstvo – učinkovita raba virov - Večja predelava lesa za hitrejši prehod v podnebno nevtralno družbo</v>
      </c>
    </row>
    <row r="26" spans="1:2" x14ac:dyDescent="0.25">
      <c r="A26" s="13">
        <v>23</v>
      </c>
      <c r="B26" s="92" t="e">
        <f>CONCATENATE(Measures!#REF!&amp;" - "&amp;Measures!#REF!)</f>
        <v>#REF!</v>
      </c>
    </row>
    <row r="27" spans="1:2" x14ac:dyDescent="0.25">
      <c r="A27" s="13">
        <v>24</v>
      </c>
      <c r="B27" s="92" t="str">
        <f>CONCATENATE(Measures!B30&amp;" - "&amp;Measures!D30)</f>
        <v>C2 K1: Digitalna preobrazba gospodarstva - Digitalna transformacija gospodarstva (podjetij in industrije)</v>
      </c>
    </row>
    <row r="28" spans="1:2" x14ac:dyDescent="0.25">
      <c r="A28" s="13">
        <v>25</v>
      </c>
      <c r="B28" s="92" t="str">
        <f>CONCATENATE(Measures!B31&amp;" - "&amp;Measures!D31)</f>
        <v xml:space="preserve">C2 K1: Digitalna preobrazba gospodarstva - Program digitalne transformacije industrije/podjetij </v>
      </c>
    </row>
    <row r="29" spans="1:2" x14ac:dyDescent="0.25">
      <c r="A29" s="13">
        <v>26</v>
      </c>
      <c r="B29" s="92" t="str">
        <f>CONCATENATE(Measures!B33&amp;" - "&amp;Measures!D33)</f>
        <v>C2 K2: Digitalna preobrazba javnega sektorja in javne uprave - Okrepitev upravljanja digitalne preobrazbe javne uprave</v>
      </c>
    </row>
    <row r="30" spans="1:2" x14ac:dyDescent="0.25">
      <c r="A30" s="13">
        <v>27</v>
      </c>
      <c r="B30" s="92" t="str">
        <f>CONCATENATE(Measures!B34&amp;" - "&amp;Measures!D34)</f>
        <v xml:space="preserve">C2 K2: Digitalna preobrazba javnega sektorja in javne uprave - Vzpostavitev okolja za uporabo e-storitev javne uprave </v>
      </c>
    </row>
    <row r="31" spans="1:2" ht="30" x14ac:dyDescent="0.25">
      <c r="A31" s="13">
        <v>28</v>
      </c>
      <c r="B31" s="92" t="str">
        <f>CONCATENATE(Measures!B35&amp;" - "&amp;Measures!D35)</f>
        <v>C2 K2: Digitalna preobrazba javnega sektorja in javne uprave - Vzpostavitev kompetenčnega centra in dvig usposobljenosti zaposlenih v javni upravi</v>
      </c>
    </row>
    <row r="32" spans="1:2" ht="30" x14ac:dyDescent="0.25">
      <c r="A32" s="13">
        <v>29</v>
      </c>
      <c r="B32" s="92" t="str">
        <f>CONCATENATE(Measures!B36&amp;" - "&amp;Measures!D36)</f>
        <v>C2 K2: Digitalna preobrazba javnega sektorja in javne uprave - Posodobitev upravnih procesov za uspešno digitalno preobrazbo</v>
      </c>
    </row>
    <row r="33" spans="1:2" x14ac:dyDescent="0.25">
      <c r="A33" s="13">
        <v>30</v>
      </c>
      <c r="B33" s="92" t="str">
        <f>CONCATENATE(Measures!B37&amp;" - "&amp;Measures!D37)</f>
        <v>C2 K2: Digitalna preobrazba javnega sektorja in javne uprave - Zagotavljanje kibernetske varnosti</v>
      </c>
    </row>
    <row r="34" spans="1:2" x14ac:dyDescent="0.25">
      <c r="A34" s="13">
        <v>31</v>
      </c>
      <c r="B34" s="92" t="str">
        <f>CONCATENATE(Measures!B38&amp;" - "&amp;Measures!D38)</f>
        <v>C2 K2: Digitalna preobrazba javnega sektorja in javne uprave - Prehod v Gigabitno družbo</v>
      </c>
    </row>
    <row r="35" spans="1:2" x14ac:dyDescent="0.25">
      <c r="A35" s="13">
        <v>32</v>
      </c>
      <c r="B35" s="92" t="str">
        <f>CONCATENATE(Measures!B39&amp;" - "&amp;Measures!D39)</f>
        <v>C2 K2: Digitalna preobrazba javnega sektorja in javne uprave - Modernizacija digitalnega okolja javne uprave</v>
      </c>
    </row>
    <row r="36" spans="1:2" x14ac:dyDescent="0.25">
      <c r="A36" s="13">
        <v>33</v>
      </c>
      <c r="B36" s="92" t="str">
        <f>CONCATENATE(Measures!B40&amp;" - "&amp;Measures!D40)</f>
        <v>C2 K2: Digitalna preobrazba javnega sektorja in javne uprave - Krepitev digitalnih znanj in spretnosti javnih uslužbencev</v>
      </c>
    </row>
    <row r="37" spans="1:2" x14ac:dyDescent="0.25">
      <c r="A37" s="13">
        <v>34</v>
      </c>
      <c r="B37" s="92" t="str">
        <f>CONCATENATE(Measures!B41&amp;" - "&amp;Measures!D41)</f>
        <v>C2 K2: Digitalna preobrazba javnega sektorja in javne uprave - Digitalizacija notranje varnosti</v>
      </c>
    </row>
    <row r="38" spans="1:2" x14ac:dyDescent="0.25">
      <c r="A38" s="13">
        <v>35</v>
      </c>
      <c r="B38" s="92" t="str">
        <f>CONCATENATE(Measures!B42&amp;" - "&amp;Measures!D42)</f>
        <v>C2 K2: Digitalna preobrazba javnega sektorja in javne uprave - Digitalizacija izobraževanja, znanosti in športa</v>
      </c>
    </row>
    <row r="39" spans="1:2" x14ac:dyDescent="0.25">
      <c r="A39" s="13">
        <v>36</v>
      </c>
      <c r="B39" s="92" t="str">
        <f>CONCATENATE(Measures!B43&amp;" - "&amp;Measures!D43)</f>
        <v>C2 K2: Digitalna preobrazba javnega sektorja in javne uprave - Zeleni slovenski lokacijski okvir</v>
      </c>
    </row>
    <row r="40" spans="1:2" ht="30" x14ac:dyDescent="0.25">
      <c r="A40" s="13">
        <v>37</v>
      </c>
      <c r="B40" s="92" t="str">
        <f>CONCATENATE(Measures!B44&amp;" - "&amp;Measures!D44)</f>
        <v>C2 K2: Digitalna preobrazba javnega sektorja in javne uprave - Digitalni prehod na področju kmetijstva, prehrane in gozdarstva</v>
      </c>
    </row>
    <row r="41" spans="1:2" x14ac:dyDescent="0.25">
      <c r="A41" s="13">
        <v>38</v>
      </c>
      <c r="B41" s="92" t="str">
        <f>CONCATENATE(Measures!B45&amp;" - "&amp;Measures!D45)</f>
        <v>C2 K2: Digitalna preobrazba javnega sektorja in javne uprave - Digitalizacija na področju kulture</v>
      </c>
    </row>
    <row r="42" spans="1:2" x14ac:dyDescent="0.25">
      <c r="A42" s="13">
        <v>39</v>
      </c>
      <c r="B42" s="92" t="str">
        <f>CONCATENATE(Measures!B46&amp;" - "&amp;Measures!D46)</f>
        <v>C2 K2: Digitalna preobrazba javnega sektorja in javne uprave - Digitalizacija pravosodja</v>
      </c>
    </row>
    <row r="43" spans="1:2" x14ac:dyDescent="0.25">
      <c r="A43" s="13">
        <v>40</v>
      </c>
      <c r="B43" s="92" t="str">
        <f>CONCATENATE(Measures!B47&amp;" - "&amp;Measures!D47)</f>
        <v>C2 K2: Digitalna preobrazba javnega sektorja in javne uprave - Gigabitna infrastruktura</v>
      </c>
    </row>
    <row r="44" spans="1:2" x14ac:dyDescent="0.25">
      <c r="A44" s="13">
        <v>41</v>
      </c>
      <c r="B44" s="92" t="str">
        <f>CONCATENATE(Measures!B48&amp;" - "&amp;Measures!D48)</f>
        <v>C3 K1: RRI – Raziskave, razvoj in inovacije - Delovanje in upravljanje RRI sistema</v>
      </c>
    </row>
    <row r="45" spans="1:2" ht="30" x14ac:dyDescent="0.25">
      <c r="A45" s="13">
        <v>42</v>
      </c>
      <c r="B45" s="92" t="str">
        <f>CONCATENATE(Measures!B49&amp;" - "&amp;Measures!D49)</f>
        <v>C3 K1: RRI – Raziskave, razvoj in inovacije - Sofinanciranje raziskovalno inovacijskih projektov v podporo zelenemu prehodu in digitalizaciji</v>
      </c>
    </row>
    <row r="46" spans="1:2" ht="30" x14ac:dyDescent="0.25">
      <c r="A46" s="13">
        <v>43</v>
      </c>
      <c r="B46" s="92" t="str">
        <f>CONCATENATE(Measures!B50&amp;" - "&amp;Measures!D50)</f>
        <v xml:space="preserve">C3 K1: RRI – Raziskave, razvoj in inovacije - Sofinanciranje projektov in programov za krepitev mednarodne mobilnosti slovenskih raziskovalcev in raziskovalnih organizacij ter za spodbujanje mednarodne vpetosti slovenskih prijaviteljev </v>
      </c>
    </row>
    <row r="47" spans="1:2" x14ac:dyDescent="0.25">
      <c r="A47" s="13">
        <v>44</v>
      </c>
      <c r="B47" s="92" t="str">
        <f>CONCATENATE(Measures!B51&amp;" - "&amp;Measures!D51)</f>
        <v>C3 K1: RRI – Raziskave, razvoj in inovacije - Sofinanciranje investicij v RRI demonstracijske in pilotne projekte</v>
      </c>
    </row>
    <row r="48" spans="1:2" ht="30" x14ac:dyDescent="0.25">
      <c r="A48" s="13">
        <v>45</v>
      </c>
      <c r="B48" s="92" t="str">
        <f>CONCATENATE(Measures!B52&amp;" - "&amp;Measures!D52)</f>
        <v>C3 K1: RRI – Raziskave, razvoj in inovacije - Vzpostavitev Nacionalnega inštituta za hrano kot osrednjega stebra inovacijskega ekosistema v verigah preskrbe s hrano</v>
      </c>
    </row>
    <row r="49" spans="1:2" ht="30" x14ac:dyDescent="0.25">
      <c r="A49" s="13">
        <v>46</v>
      </c>
      <c r="B49" s="92" t="str">
        <f>CONCATENATE(Measures!B54&amp;" - "&amp;Measures!D54)</f>
        <v xml:space="preserve">C3 K2: Dvig produktivnosti, prijazno poslovno okolje za investitorje  - Produktivnejše gospodarstvo za digitalni in zeleni prehod </v>
      </c>
    </row>
    <row r="50" spans="1:2" ht="30" x14ac:dyDescent="0.25">
      <c r="A50" s="13">
        <v>47</v>
      </c>
      <c r="B50" s="92" t="str">
        <f>CONCATENATE(Measures!B55&amp;" - "&amp;Measures!D55)</f>
        <v>C3 K2: Dvig produktivnosti, prijazno poslovno okolje za investitorje  - Podpora investicijam za večjo produktivnost, konkurenčnost, odpornost in dekarbonizacijo gospodarstva ter za ohranjanje in nastajanje delovnih mest</v>
      </c>
    </row>
    <row r="51" spans="1:2" ht="30" x14ac:dyDescent="0.25">
      <c r="A51" s="13">
        <v>48</v>
      </c>
      <c r="B51" s="92" t="str">
        <f>CONCATENATE(Measures!B56&amp;" - "&amp;Measures!D56)</f>
        <v>C3 K2: Dvig produktivnosti, prijazno poslovno okolje za investitorje  - Zagotavljanje inovativnih ekosistemov ekonomsko-poslovne infrastrukture</v>
      </c>
    </row>
    <row r="52" spans="1:2" ht="30" x14ac:dyDescent="0.25">
      <c r="A52" s="13">
        <v>49</v>
      </c>
      <c r="B52" s="92" t="str">
        <f>CONCATENATE(Measures!B57&amp;" - "&amp;Measures!D57)</f>
        <v>C3 K3: Trg dela – ukrepi za zmanjševanje posledic negativnih strukturnih trendov  - Strukturni ukrepi za krepitev (odpornosti) trga dela</v>
      </c>
    </row>
    <row r="53" spans="1:2" x14ac:dyDescent="0.25">
      <c r="A53" s="13">
        <v>50</v>
      </c>
      <c r="B53" s="92" t="e">
        <f>CONCATENATE(Measures!#REF!&amp;" - "&amp;Measures!#REF!)</f>
        <v>#REF!</v>
      </c>
    </row>
    <row r="54" spans="1:2" x14ac:dyDescent="0.25">
      <c r="A54" s="13">
        <v>51</v>
      </c>
      <c r="B54" s="92" t="e">
        <f>CONCATENATE(Measures!#REF!&amp;" - "&amp;Measures!#REF!)</f>
        <v>#REF!</v>
      </c>
    </row>
    <row r="55" spans="1:2" ht="30" x14ac:dyDescent="0.25">
      <c r="A55" s="13">
        <v>52</v>
      </c>
      <c r="B55" s="92" t="str">
        <f>CONCATENATE(Measures!B58&amp;" - "&amp;Measures!D58)</f>
        <v>C3 K3: Trg dela – ukrepi za zmanjševanje posledic negativnih strukturnih trendov  - Podpora prožnejšim načinom organizacije dela</v>
      </c>
    </row>
    <row r="56" spans="1:2" ht="30" x14ac:dyDescent="0.25">
      <c r="A56" s="13">
        <v>53</v>
      </c>
      <c r="B56" s="92" t="str">
        <f>CONCATENATE(Measures!B59&amp;" - "&amp;Measures!D59)</f>
        <v>C3 K3: Trg dela – ukrepi za zmanjševanje posledic negativnih strukturnih trendov  - Uvajanje prožnejših načinov dela, prilagojenih potrebam invalidov, v invalidskih podjetjih in zaposlitvenih centrih</v>
      </c>
    </row>
    <row r="57" spans="1:2" x14ac:dyDescent="0.25">
      <c r="A57" s="13">
        <v>54</v>
      </c>
      <c r="B57" s="92" t="str">
        <f>CONCATENATE(Measures!B60&amp;" - "&amp;Measures!D60)</f>
        <v>C3 K3: Trg dela – ukrepi za zmanjševanje posledic negativnih strukturnih trendov  - Hitrejši vstop mladih na trg dela</v>
      </c>
    </row>
    <row r="58" spans="1:2" ht="30" x14ac:dyDescent="0.25">
      <c r="A58" s="13">
        <v>55</v>
      </c>
      <c r="B58" s="92" t="str">
        <f>CONCATENATE(Measures!B61&amp;" - "&amp;Measures!D61)</f>
        <v>C3 K3: Trg dela – ukrepi za zmanjševanje posledic negativnih strukturnih trendov  - Usposabljanje in izobraževanje zaposlenih</v>
      </c>
    </row>
    <row r="59" spans="1:2" ht="30" x14ac:dyDescent="0.25">
      <c r="A59" s="13">
        <v>56</v>
      </c>
      <c r="B59" s="92" t="str">
        <f>CONCATENATE(Measures!B62&amp;" - "&amp;Measures!D62)</f>
        <v>C3 K4: Preoblikovanje slovenskega turizma ter investicije v infrastrukturo na področju turizma in kulturne dediščine  - Krepitev trajnostnega razvoja turizma</v>
      </c>
    </row>
    <row r="60" spans="1:2" ht="30" x14ac:dyDescent="0.25">
      <c r="A60" s="13">
        <v>57</v>
      </c>
      <c r="B60" s="92" t="str">
        <f>CONCATENATE(Measures!B63&amp;" - "&amp;Measures!D63)</f>
        <v xml:space="preserve">C3 K4: Preoblikovanje slovenskega turizma ter investicije v infrastrukturo na področju turizma in kulturne dediščine  - Trajnostni razvoj slovenske nastanitvene turistične ponudbe za dvig dodane vrednosti turizma </v>
      </c>
    </row>
    <row r="61" spans="1:2" ht="30" x14ac:dyDescent="0.25">
      <c r="A61" s="13">
        <v>58</v>
      </c>
      <c r="B61" s="92" t="str">
        <f>CONCATENATE(Measures!B64&amp;" - "&amp;Measures!D64)</f>
        <v xml:space="preserve">C3 K4: Preoblikovanje slovenskega turizma ter investicije v infrastrukturo na področju turizma in kulturne dediščine  - Trajnostni razvoj javne in skupne turistične infrastrukture in naravnih znamenitosti v turističnih destinacijah </v>
      </c>
    </row>
    <row r="62" spans="1:2" ht="45" x14ac:dyDescent="0.25">
      <c r="A62" s="13">
        <v>59</v>
      </c>
      <c r="B62" s="92" t="str">
        <f>CONCATENATE(Measures!B65&amp;" - "&amp;Measures!D65)</f>
        <v xml:space="preserve">C3 K4: Preoblikovanje slovenskega turizma ter investicije v infrastrukturo na področju turizma in kulturne dediščine  - Trajnostna obnova in oživljanje kulturne dediščine in javne kulturne infrastrukture ter vključevanje kulturnih doživetij v slovenski turizem  </v>
      </c>
    </row>
    <row r="63" spans="1:2" ht="30" x14ac:dyDescent="0.25">
      <c r="A63" s="13">
        <v>60</v>
      </c>
      <c r="B63" s="92" t="str">
        <f>CONCATENATE(Measures!B66&amp;" - "&amp;Measures!D66)</f>
        <v>C3 K5: Krepitev kompetenc, zlasti digitalnih in tistih, ki jih zahtevajo poklici prihodnosti in zeleni prehod - Prenova vzgojno izobraževalnega sistema za zeleni in digitalni prehod</v>
      </c>
    </row>
    <row r="64" spans="1:2" ht="45" x14ac:dyDescent="0.25">
      <c r="A64" s="13">
        <v>61</v>
      </c>
      <c r="B64" s="92" t="str">
        <f>CONCATENATE(Measures!B67&amp;" - "&amp;Measures!D67)</f>
        <v>C3 K5: Krepitev kompetenc, zlasti digitalnih in tistih, ki jih zahtevajo poklici prihodnosti in zeleni prehod - Reforma visokega šolstva za zelen in odporen prehod v Družbo 5.0 (sistem, ki je odziven na potrebe iz okolja in ustvarja visokokvalificirano delovno silo za poklice prihodnosti)</v>
      </c>
    </row>
    <row r="65" spans="1:2" ht="45" x14ac:dyDescent="0.25">
      <c r="A65" s="13">
        <v>62</v>
      </c>
      <c r="B65" s="92" t="str">
        <f>CONCATENATE(Measures!B68&amp;" - "&amp;Measures!D68)</f>
        <v>C3 K5: Krepitev kompetenc, zlasti digitalnih in tistih, ki jih zahtevajo poklici prihodnosti in zeleni prehod - Modernizacija srednjega poklicnega in strokovnega izobraževanja vključno z vajeništvom, prenova višješolskih študijskih programov ter vzpostavitev digitalno podprtih učnih mest</v>
      </c>
    </row>
    <row r="66" spans="1:2" ht="30" x14ac:dyDescent="0.25">
      <c r="A66" s="13">
        <v>63</v>
      </c>
      <c r="B66" s="92" t="str">
        <f>CONCATENATE(Measures!B69&amp;" - "&amp;Measures!D69)</f>
        <v>C3 K5: Krepitev kompetenc, zlasti digitalnih in tistih, ki jih zahtevajo poklici prihodnosti in zeleni prehod - Strategija za ozelenitev izobraževalne in raziskovalne infrastrukture v Sloveniji</v>
      </c>
    </row>
    <row r="67" spans="1:2" ht="30" x14ac:dyDescent="0.25">
      <c r="A67" s="13">
        <v>64</v>
      </c>
      <c r="B67" s="92" t="str">
        <f>CONCATENATE(Measures!B70&amp;" - "&amp;Measures!D70)</f>
        <v>C3 K5: Krepitev kompetenc, zlasti digitalnih in tistih, ki jih zahtevajo poklici prihodnosti in zeleni prehod - Celovita transformacija (trajnost in odpornost) zelenega in digitalnega izobraževanja</v>
      </c>
    </row>
    <row r="68" spans="1:2" ht="45" x14ac:dyDescent="0.25">
      <c r="A68" s="13">
        <v>65</v>
      </c>
      <c r="B68" s="92" t="str">
        <f>CONCATENATE(Measures!B71&amp;" - "&amp;Measures!D71)</f>
        <v>C3 K5: Krepitev kompetenc, zlasti digitalnih in tistih, ki jih zahtevajo poklici prihodnosti in zeleni prehod - Izvajanje pilotnih projektov, katerih rezultati bodo podlaga za pripravo izhodišč za reformo visokega šolstva za zelen in odporen prehod v Družbo 5.0</v>
      </c>
    </row>
    <row r="69" spans="1:2" ht="30" x14ac:dyDescent="0.25">
      <c r="A69" s="13">
        <v>66</v>
      </c>
      <c r="B69" s="92" t="str">
        <f>CONCATENATE(Measures!B72&amp;" - "&amp;Measures!D72)</f>
        <v>C3 K5: Krepitev kompetenc, zlasti digitalnih in tistih, ki jih zahtevajo poklici prihodnosti in zeleni prehod - Krepitev sodelovanja med izobraževalnim sistemom in trgom dela</v>
      </c>
    </row>
    <row r="70" spans="1:2" ht="30" x14ac:dyDescent="0.25">
      <c r="A70" s="13">
        <v>67</v>
      </c>
      <c r="B70" s="92" t="str">
        <f>CONCATENATE(Measures!B73&amp;" - "&amp;Measures!D73)</f>
        <v>C3 K5: Krepitev kompetenc, zlasti digitalnih in tistih, ki jih zahtevajo poklici prihodnosti in zeleni prehod - Ozelenitev izobraževalne infrastrukture v Sloveniji</v>
      </c>
    </row>
    <row r="71" spans="1:2" x14ac:dyDescent="0.25">
      <c r="A71" s="13">
        <v>68</v>
      </c>
      <c r="B71" s="92" t="str">
        <f>CONCATENATE(Measures!B74&amp;" - "&amp;Measures!D74)</f>
        <v>C3 K6: Učinkovite javne institucije - Odpravljanje administrativnih ovir</v>
      </c>
    </row>
    <row r="72" spans="1:2" x14ac:dyDescent="0.25">
      <c r="A72" s="13">
        <v>69</v>
      </c>
      <c r="B72" s="92" t="str">
        <f>CONCATENATE(Measures!B75&amp;" - "&amp;Measures!D75)</f>
        <v>C3 K6: Učinkovite javne institucije - Moderen in odporen javni sektor</v>
      </c>
    </row>
    <row r="73" spans="1:2" x14ac:dyDescent="0.25">
      <c r="A73" s="13">
        <v>70</v>
      </c>
      <c r="B73" s="92" t="str">
        <f>CONCATENATE(Measures!B76&amp;" - "&amp;Measures!D76)</f>
        <v>C3 K6: Učinkovite javne institucije - Ustvarjanje sistemskih pogojev za rast investicij</v>
      </c>
    </row>
    <row r="74" spans="1:2" x14ac:dyDescent="0.25">
      <c r="A74" s="13">
        <v>71</v>
      </c>
      <c r="B74" s="92" t="str">
        <f>CONCATENATE(Measures!B77&amp;" - "&amp;Measures!D77)</f>
        <v>C4 K1: Zdravstvo - Reforma zdravstvenega sistema</v>
      </c>
    </row>
    <row r="75" spans="1:2" x14ac:dyDescent="0.25">
      <c r="A75" s="13">
        <v>72</v>
      </c>
      <c r="B75" s="92" t="str">
        <f>CONCATENATE(Measures!B78&amp;" - "&amp;Measures!D78)</f>
        <v>C4 K1: Zdravstvo - Krepitev kompetenc kadrov v zdravstvu za zagotavljanje kakovosti oskrbe</v>
      </c>
    </row>
    <row r="76" spans="1:2" x14ac:dyDescent="0.25">
      <c r="A76" s="13">
        <v>73</v>
      </c>
      <c r="B76" s="92" t="str">
        <f>CONCATENATE(Measures!B79&amp;" - "&amp;Measures!D79)</f>
        <v>C4 K1: Zdravstvo - Digitalna preobrazba zdravstva</v>
      </c>
    </row>
    <row r="77" spans="1:2" x14ac:dyDescent="0.25">
      <c r="A77" s="13">
        <v>74</v>
      </c>
      <c r="B77" s="92" t="str">
        <f>CONCATENATE(Measures!B80&amp;" - "&amp;Measures!D80)</f>
        <v>C4 K1: Zdravstvo - Dostopnost zdravstvenega sistema</v>
      </c>
    </row>
    <row r="78" spans="1:2" x14ac:dyDescent="0.25">
      <c r="A78" s="13">
        <v>75</v>
      </c>
      <c r="B78" s="92" t="str">
        <f>CONCATENATE(Measures!B81&amp;" - "&amp;Measures!D81)</f>
        <v>C4 K1: Zdravstvo - Učinkovita obravnava nalezljivih bolezni</v>
      </c>
    </row>
    <row r="79" spans="1:2" x14ac:dyDescent="0.25">
      <c r="A79" s="13">
        <v>76</v>
      </c>
      <c r="B79" s="92" t="str">
        <f>CONCATENATE(Measures!B82&amp;" - "&amp;Measures!D82)</f>
        <v xml:space="preserve">C4 K2: Socialna varnost in dolgotrajna oskrba - Vzpostavitev enotne sistemske ureditve na področju dolgotrajne oskrbe </v>
      </c>
    </row>
    <row r="80" spans="1:2" ht="30" x14ac:dyDescent="0.25">
      <c r="A80" s="13">
        <v>77</v>
      </c>
      <c r="B80" s="92" t="str">
        <f>CONCATENATE(Measures!B83&amp;" - "&amp;Measures!D83)</f>
        <v>C4 K2: Socialna varnost in dolgotrajna oskrba - Zagotavljanje celostne obravnave oseb, ki potrebujejo višji obseg DO in kompleksnejše storitve s področja zdravstvene nege oziroma kontinuirano zdravstveno nego</v>
      </c>
    </row>
    <row r="81" spans="1:2" x14ac:dyDescent="0.25">
      <c r="A81" s="13">
        <v>78</v>
      </c>
      <c r="B81" s="92" t="str">
        <f>CONCATENATE(Measures!B84&amp;" - "&amp;Measures!D84)</f>
        <v>C4 K2: Socialna varnost in dolgotrajna oskrba - Zagotovitev varnega okolja bivanja za osebe, ki so odvisne od pomoči drugih</v>
      </c>
    </row>
    <row r="82" spans="1:2" x14ac:dyDescent="0.25">
      <c r="A82" s="13">
        <v>79</v>
      </c>
      <c r="B82" s="92" t="str">
        <f>CONCATENATE(Measures!B85&amp;" - "&amp;Measures!D85)</f>
        <v xml:space="preserve">C4 K3: Stanovanjska politika - Vzpostavitev pogojev za krepitev fonda javnih najemnih stanovanj </v>
      </c>
    </row>
    <row r="83" spans="1:2" x14ac:dyDescent="0.25">
      <c r="A83" s="13">
        <v>80</v>
      </c>
      <c r="B83" s="92" t="str">
        <f>CONCATENATE(Measures!B86&amp;" - "&amp;Measures!D86)</f>
        <v>C4 K3: Stanovanjska politika - Zagotavljanje javnih najemnih stanovanj</v>
      </c>
    </row>
    <row r="84" spans="1:2" x14ac:dyDescent="0.25">
      <c r="A84" s="13">
        <v>81</v>
      </c>
      <c r="B84" s="92" t="e">
        <f>CONCATENATE(Measures!#REF!&amp;" - "&amp;Measures!#REF!)</f>
        <v>#REF!</v>
      </c>
    </row>
    <row r="85" spans="1:2" ht="14.45" customHeight="1" x14ac:dyDescent="0.25">
      <c r="A85" s="13">
        <v>82</v>
      </c>
      <c r="B85" s="92" t="e">
        <f>CONCATENATE(Measures!#REF!&amp;" - "&amp;Measures!#REF!)</f>
        <v>#REF!</v>
      </c>
    </row>
    <row r="86" spans="1:2" x14ac:dyDescent="0.25">
      <c r="A86" s="13">
        <v>83</v>
      </c>
      <c r="B86" s="92" t="e">
        <f>CONCATENATE(Measures!#REF!&amp;" - "&amp;Measures!#REF!)</f>
        <v>#REF!</v>
      </c>
    </row>
    <row r="87" spans="1:2" x14ac:dyDescent="0.25">
      <c r="A87" s="13">
        <v>84</v>
      </c>
      <c r="B87" s="92" t="e">
        <f>CONCATENATE(Measures!#REF!&amp;" - "&amp;Measures!#REF!)</f>
        <v>#REF!</v>
      </c>
    </row>
    <row r="88" spans="1:2" x14ac:dyDescent="0.25">
      <c r="A88" s="13">
        <v>85</v>
      </c>
      <c r="B88" s="92" t="e">
        <f>CONCATENATE(Measures!#REF!&amp;" - "&amp;Measures!#REF!)</f>
        <v>#REF!</v>
      </c>
    </row>
    <row r="89" spans="1:2" x14ac:dyDescent="0.25">
      <c r="A89" s="13">
        <v>86</v>
      </c>
      <c r="B89" s="92" t="e">
        <f>CONCATENATE(Measures!#REF!&amp;" - "&amp;Measures!#REF!)</f>
        <v>#REF!</v>
      </c>
    </row>
    <row r="90" spans="1:2" x14ac:dyDescent="0.25">
      <c r="A90" s="13">
        <v>87</v>
      </c>
      <c r="B90" s="92" t="e">
        <f>CONCATENATE(Measures!#REF!&amp;" - "&amp;Measures!#REF!)</f>
        <v>#REF!</v>
      </c>
    </row>
    <row r="91" spans="1:2" x14ac:dyDescent="0.25">
      <c r="A91" s="13">
        <v>88</v>
      </c>
      <c r="B91" s="92" t="e">
        <f>CONCATENATE(Measures!#REF!&amp;" - "&amp;Measures!#REF!)</f>
        <v>#REF!</v>
      </c>
    </row>
    <row r="92" spans="1:2" x14ac:dyDescent="0.25">
      <c r="A92" s="13">
        <v>89</v>
      </c>
      <c r="B92" s="92" t="e">
        <f>CONCATENATE(Measures!#REF!&amp;" - "&amp;Measures!#REF!)</f>
        <v>#REF!</v>
      </c>
    </row>
    <row r="93" spans="1:2" x14ac:dyDescent="0.25">
      <c r="A93" s="13">
        <v>90</v>
      </c>
      <c r="B93" s="92" t="e">
        <f>CONCATENATE(Measures!#REF!&amp;" - "&amp;Measures!#REF!)</f>
        <v>#REF!</v>
      </c>
    </row>
  </sheetData>
  <mergeCells count="2">
    <mergeCell ref="A1:A2"/>
    <mergeCell ref="B1:B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T1_Pick_List!$P$2:$P$102</xm:f>
          </x14:formula1>
          <xm:sqref>B94:B349</xm:sqref>
        </x14:dataValidation>
        <x14:dataValidation type="list" allowBlank="1" showInputMessage="1" showErrorMessage="1">
          <x14:formula1>
            <xm:f>T1_Pick_List!$P:$P</xm:f>
          </x14:formula1>
          <xm:sqref>B350:B1048576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E86"/>
  <sheetViews>
    <sheetView zoomScale="80" zoomScaleNormal="80" workbookViewId="0">
      <selection activeCell="D63" sqref="D63"/>
    </sheetView>
  </sheetViews>
  <sheetFormatPr defaultRowHeight="15" x14ac:dyDescent="0.25"/>
  <cols>
    <col min="1" max="1" width="10.7109375" style="5" bestFit="1" customWidth="1"/>
    <col min="2" max="2" width="67.28515625" style="6" bestFit="1" customWidth="1"/>
    <col min="3" max="3" width="15.85546875" style="6" customWidth="1"/>
    <col min="4" max="4" width="95.28515625" bestFit="1" customWidth="1"/>
    <col min="5" max="5" width="26.42578125" customWidth="1"/>
  </cols>
  <sheetData>
    <row r="1" spans="1:5" ht="14.85" customHeight="1" x14ac:dyDescent="0.25">
      <c r="A1" s="202" t="s">
        <v>22</v>
      </c>
      <c r="B1" s="202" t="s">
        <v>10</v>
      </c>
      <c r="C1" s="202" t="s">
        <v>17</v>
      </c>
      <c r="D1" s="202" t="s">
        <v>169</v>
      </c>
      <c r="E1" s="202" t="s">
        <v>441</v>
      </c>
    </row>
    <row r="2" spans="1:5" ht="62.1" customHeight="1" x14ac:dyDescent="0.25">
      <c r="A2" s="202"/>
      <c r="B2" s="202"/>
      <c r="C2" s="202"/>
      <c r="D2" s="202"/>
      <c r="E2" s="202"/>
    </row>
    <row r="3" spans="1:5" x14ac:dyDescent="0.25">
      <c r="A3" s="13">
        <v>0</v>
      </c>
      <c r="B3" s="9" t="s">
        <v>474</v>
      </c>
      <c r="C3" s="9"/>
      <c r="D3" s="92" t="s">
        <v>168</v>
      </c>
      <c r="E3" s="9"/>
    </row>
    <row r="4" spans="1:5" x14ac:dyDescent="0.25">
      <c r="A4" s="13">
        <v>1</v>
      </c>
      <c r="B4" s="9" t="s">
        <v>502</v>
      </c>
      <c r="C4" s="9" t="s">
        <v>18</v>
      </c>
      <c r="D4" s="92" t="s">
        <v>1398</v>
      </c>
      <c r="E4" s="9" t="s">
        <v>14</v>
      </c>
    </row>
    <row r="5" spans="1:5" x14ac:dyDescent="0.25">
      <c r="A5" s="13">
        <v>2</v>
      </c>
      <c r="B5" s="9" t="s">
        <v>502</v>
      </c>
      <c r="C5" s="9" t="s">
        <v>18</v>
      </c>
      <c r="D5" s="92" t="s">
        <v>1399</v>
      </c>
      <c r="E5" s="9" t="s">
        <v>14</v>
      </c>
    </row>
    <row r="6" spans="1:5" ht="12" customHeight="1" x14ac:dyDescent="0.25">
      <c r="A6" s="13">
        <v>3</v>
      </c>
      <c r="B6" s="9" t="s">
        <v>502</v>
      </c>
      <c r="C6" s="9" t="s">
        <v>16</v>
      </c>
      <c r="D6" s="92" t="s">
        <v>885</v>
      </c>
      <c r="E6" s="9" t="s">
        <v>14</v>
      </c>
    </row>
    <row r="7" spans="1:5" x14ac:dyDescent="0.25">
      <c r="A7" s="13">
        <v>4</v>
      </c>
      <c r="B7" s="9" t="s">
        <v>502</v>
      </c>
      <c r="C7" s="9" t="s">
        <v>16</v>
      </c>
      <c r="D7" s="92" t="s">
        <v>1394</v>
      </c>
      <c r="E7" s="9" t="s">
        <v>14</v>
      </c>
    </row>
    <row r="8" spans="1:5" x14ac:dyDescent="0.25">
      <c r="A8" s="13">
        <v>5</v>
      </c>
      <c r="B8" s="9" t="s">
        <v>502</v>
      </c>
      <c r="C8" s="9" t="s">
        <v>16</v>
      </c>
      <c r="D8" s="92" t="s">
        <v>475</v>
      </c>
      <c r="E8" s="9" t="s">
        <v>14</v>
      </c>
    </row>
    <row r="9" spans="1:5" x14ac:dyDescent="0.25">
      <c r="A9" s="13">
        <v>6</v>
      </c>
      <c r="B9" s="9" t="s">
        <v>502</v>
      </c>
      <c r="C9" s="9" t="s">
        <v>18</v>
      </c>
      <c r="D9" s="92" t="s">
        <v>1397</v>
      </c>
      <c r="E9" s="9" t="s">
        <v>14</v>
      </c>
    </row>
    <row r="10" spans="1:5" x14ac:dyDescent="0.25">
      <c r="A10" s="13">
        <v>7</v>
      </c>
      <c r="B10" s="9" t="s">
        <v>502</v>
      </c>
      <c r="C10" s="9" t="s">
        <v>16</v>
      </c>
      <c r="D10" s="92" t="s">
        <v>743</v>
      </c>
      <c r="E10" s="9" t="s">
        <v>14</v>
      </c>
    </row>
    <row r="11" spans="1:5" x14ac:dyDescent="0.25">
      <c r="A11" s="13">
        <v>8</v>
      </c>
      <c r="B11" s="9" t="s">
        <v>503</v>
      </c>
      <c r="C11" s="9" t="s">
        <v>18</v>
      </c>
      <c r="D11" s="92" t="s">
        <v>1403</v>
      </c>
      <c r="E11" s="9" t="s">
        <v>14</v>
      </c>
    </row>
    <row r="12" spans="1:5" x14ac:dyDescent="0.25">
      <c r="A12" s="13">
        <v>9</v>
      </c>
      <c r="B12" s="9" t="s">
        <v>503</v>
      </c>
      <c r="C12" s="9" t="s">
        <v>16</v>
      </c>
      <c r="D12" s="92" t="s">
        <v>862</v>
      </c>
      <c r="E12" s="9" t="s">
        <v>14</v>
      </c>
    </row>
    <row r="13" spans="1:5" x14ac:dyDescent="0.25">
      <c r="A13" s="13">
        <v>10</v>
      </c>
      <c r="B13" s="9" t="s">
        <v>504</v>
      </c>
      <c r="C13" s="9" t="s">
        <v>18</v>
      </c>
      <c r="D13" s="92" t="s">
        <v>605</v>
      </c>
      <c r="E13" s="9" t="s">
        <v>14</v>
      </c>
    </row>
    <row r="14" spans="1:5" ht="30" x14ac:dyDescent="0.25">
      <c r="A14" s="13">
        <v>11</v>
      </c>
      <c r="B14" s="9" t="s">
        <v>504</v>
      </c>
      <c r="C14" s="9" t="s">
        <v>16</v>
      </c>
      <c r="D14" s="92" t="s">
        <v>606</v>
      </c>
      <c r="E14" s="9" t="s">
        <v>14</v>
      </c>
    </row>
    <row r="15" spans="1:5" x14ac:dyDescent="0.25">
      <c r="A15" s="13">
        <v>12</v>
      </c>
      <c r="B15" s="9" t="s">
        <v>504</v>
      </c>
      <c r="C15" s="9" t="s">
        <v>18</v>
      </c>
      <c r="D15" s="92" t="s">
        <v>1405</v>
      </c>
      <c r="E15" s="9" t="s">
        <v>14</v>
      </c>
    </row>
    <row r="16" spans="1:5" ht="30" x14ac:dyDescent="0.25">
      <c r="A16" s="13">
        <v>13</v>
      </c>
      <c r="B16" s="9" t="s">
        <v>504</v>
      </c>
      <c r="C16" s="9" t="s">
        <v>16</v>
      </c>
      <c r="D16" s="92" t="s">
        <v>607</v>
      </c>
      <c r="E16" s="9" t="s">
        <v>14</v>
      </c>
    </row>
    <row r="17" spans="1:5" ht="30" x14ac:dyDescent="0.25">
      <c r="A17" s="13">
        <v>14</v>
      </c>
      <c r="B17" s="9" t="s">
        <v>504</v>
      </c>
      <c r="C17" s="9" t="s">
        <v>18</v>
      </c>
      <c r="D17" s="92" t="s">
        <v>1030</v>
      </c>
      <c r="E17" s="9" t="s">
        <v>14</v>
      </c>
    </row>
    <row r="18" spans="1:5" x14ac:dyDescent="0.25">
      <c r="A18" s="13">
        <v>15</v>
      </c>
      <c r="B18" s="9" t="s">
        <v>504</v>
      </c>
      <c r="C18" s="9" t="s">
        <v>16</v>
      </c>
      <c r="D18" s="92" t="s">
        <v>608</v>
      </c>
      <c r="E18" s="9" t="s">
        <v>14</v>
      </c>
    </row>
    <row r="19" spans="1:5" x14ac:dyDescent="0.25">
      <c r="A19" s="13">
        <v>16</v>
      </c>
      <c r="B19" s="9" t="s">
        <v>504</v>
      </c>
      <c r="C19" s="9" t="s">
        <v>18</v>
      </c>
      <c r="D19" s="92" t="s">
        <v>609</v>
      </c>
      <c r="E19" s="9" t="s">
        <v>14</v>
      </c>
    </row>
    <row r="20" spans="1:5" x14ac:dyDescent="0.25">
      <c r="A20" s="13">
        <v>17</v>
      </c>
      <c r="B20" s="9" t="s">
        <v>504</v>
      </c>
      <c r="C20" s="9" t="s">
        <v>16</v>
      </c>
      <c r="D20" s="92" t="s">
        <v>610</v>
      </c>
      <c r="E20" s="9" t="s">
        <v>14</v>
      </c>
    </row>
    <row r="21" spans="1:5" x14ac:dyDescent="0.25">
      <c r="A21" s="13">
        <v>18</v>
      </c>
      <c r="B21" s="9" t="s">
        <v>504</v>
      </c>
      <c r="C21" s="9" t="s">
        <v>16</v>
      </c>
      <c r="D21" s="92" t="s">
        <v>611</v>
      </c>
      <c r="E21" s="9" t="s">
        <v>14</v>
      </c>
    </row>
    <row r="22" spans="1:5" x14ac:dyDescent="0.25">
      <c r="A22" s="13">
        <v>19</v>
      </c>
      <c r="B22" s="92" t="s">
        <v>505</v>
      </c>
      <c r="C22" s="9" t="s">
        <v>18</v>
      </c>
      <c r="D22" s="92" t="s">
        <v>748</v>
      </c>
      <c r="E22" s="9" t="s">
        <v>14</v>
      </c>
    </row>
    <row r="23" spans="1:5" x14ac:dyDescent="0.25">
      <c r="A23" s="13">
        <v>20</v>
      </c>
      <c r="B23" s="92" t="s">
        <v>505</v>
      </c>
      <c r="C23" s="9" t="s">
        <v>18</v>
      </c>
      <c r="D23" s="92" t="s">
        <v>854</v>
      </c>
      <c r="E23" s="9" t="s">
        <v>14</v>
      </c>
    </row>
    <row r="24" spans="1:5" x14ac:dyDescent="0.25">
      <c r="A24" s="13">
        <v>21</v>
      </c>
      <c r="B24" s="92" t="s">
        <v>505</v>
      </c>
      <c r="C24" s="9" t="s">
        <v>16</v>
      </c>
      <c r="D24" s="92" t="s">
        <v>667</v>
      </c>
      <c r="E24" s="9" t="s">
        <v>14</v>
      </c>
    </row>
    <row r="25" spans="1:5" x14ac:dyDescent="0.25">
      <c r="A25" s="13">
        <v>22</v>
      </c>
      <c r="B25" s="92" t="s">
        <v>505</v>
      </c>
      <c r="C25" s="9" t="s">
        <v>16</v>
      </c>
      <c r="D25" s="92" t="s">
        <v>855</v>
      </c>
      <c r="E25" s="9" t="s">
        <v>14</v>
      </c>
    </row>
    <row r="26" spans="1:5" x14ac:dyDescent="0.25">
      <c r="A26" s="13">
        <v>23</v>
      </c>
      <c r="B26" s="92" t="s">
        <v>505</v>
      </c>
      <c r="C26" s="9" t="s">
        <v>16</v>
      </c>
      <c r="D26" s="92" t="s">
        <v>856</v>
      </c>
      <c r="E26" s="9" t="s">
        <v>14</v>
      </c>
    </row>
    <row r="27" spans="1:5" x14ac:dyDescent="0.25">
      <c r="A27" s="13">
        <v>24</v>
      </c>
      <c r="B27" s="9" t="s">
        <v>501</v>
      </c>
      <c r="C27" s="9" t="s">
        <v>18</v>
      </c>
      <c r="D27" s="92" t="s">
        <v>618</v>
      </c>
      <c r="E27" s="9" t="s">
        <v>14</v>
      </c>
    </row>
    <row r="28" spans="1:5" x14ac:dyDescent="0.25">
      <c r="A28" s="13">
        <v>25</v>
      </c>
      <c r="B28" s="9" t="s">
        <v>501</v>
      </c>
      <c r="C28" s="9" t="s">
        <v>16</v>
      </c>
      <c r="D28" s="92" t="s">
        <v>619</v>
      </c>
      <c r="E28" s="9" t="s">
        <v>14</v>
      </c>
    </row>
    <row r="29" spans="1:5" x14ac:dyDescent="0.25">
      <c r="A29" s="13">
        <v>26</v>
      </c>
      <c r="B29" s="9" t="s">
        <v>501</v>
      </c>
      <c r="C29" s="9" t="s">
        <v>16</v>
      </c>
      <c r="D29" s="92" t="s">
        <v>1147</v>
      </c>
      <c r="E29" s="9" t="s">
        <v>14</v>
      </c>
    </row>
    <row r="30" spans="1:5" x14ac:dyDescent="0.25">
      <c r="A30" s="13">
        <v>27</v>
      </c>
      <c r="B30" s="92" t="s">
        <v>507</v>
      </c>
      <c r="C30" s="9" t="s">
        <v>18</v>
      </c>
      <c r="D30" s="92" t="s">
        <v>984</v>
      </c>
      <c r="E30" s="9" t="s">
        <v>14</v>
      </c>
    </row>
    <row r="31" spans="1:5" x14ac:dyDescent="0.25">
      <c r="A31" s="13">
        <v>28</v>
      </c>
      <c r="B31" s="92" t="s">
        <v>507</v>
      </c>
      <c r="C31" s="9" t="s">
        <v>16</v>
      </c>
      <c r="D31" s="92" t="s">
        <v>892</v>
      </c>
      <c r="E31" s="9" t="s">
        <v>14</v>
      </c>
    </row>
    <row r="32" spans="1:5" x14ac:dyDescent="0.25">
      <c r="A32" s="13">
        <v>29</v>
      </c>
      <c r="B32" s="92" t="s">
        <v>507</v>
      </c>
      <c r="C32" s="9" t="s">
        <v>16</v>
      </c>
      <c r="D32" s="92" t="s">
        <v>1045</v>
      </c>
      <c r="E32" s="9" t="s">
        <v>14</v>
      </c>
    </row>
    <row r="33" spans="1:5" x14ac:dyDescent="0.25">
      <c r="A33" s="13">
        <v>30</v>
      </c>
      <c r="B33" s="92" t="s">
        <v>506</v>
      </c>
      <c r="C33" s="9" t="s">
        <v>18</v>
      </c>
      <c r="D33" s="92" t="s">
        <v>622</v>
      </c>
      <c r="E33" s="9" t="s">
        <v>14</v>
      </c>
    </row>
    <row r="34" spans="1:5" x14ac:dyDescent="0.25">
      <c r="A34" s="13">
        <v>31</v>
      </c>
      <c r="B34" s="92" t="s">
        <v>506</v>
      </c>
      <c r="C34" s="9" t="s">
        <v>18</v>
      </c>
      <c r="D34" s="92" t="s">
        <v>623</v>
      </c>
      <c r="E34" s="9" t="s">
        <v>14</v>
      </c>
    </row>
    <row r="35" spans="1:5" x14ac:dyDescent="0.25">
      <c r="A35" s="13">
        <v>32</v>
      </c>
      <c r="B35" s="92" t="s">
        <v>506</v>
      </c>
      <c r="C35" s="9" t="s">
        <v>18</v>
      </c>
      <c r="D35" s="92" t="s">
        <v>627</v>
      </c>
      <c r="E35" s="9" t="s">
        <v>14</v>
      </c>
    </row>
    <row r="36" spans="1:5" x14ac:dyDescent="0.25">
      <c r="A36" s="13">
        <v>33</v>
      </c>
      <c r="B36" s="92" t="s">
        <v>506</v>
      </c>
      <c r="C36" s="9" t="s">
        <v>18</v>
      </c>
      <c r="D36" s="92" t="s">
        <v>626</v>
      </c>
      <c r="E36" s="9" t="s">
        <v>14</v>
      </c>
    </row>
    <row r="37" spans="1:5" x14ac:dyDescent="0.25">
      <c r="A37" s="13">
        <v>34</v>
      </c>
      <c r="B37" s="92" t="s">
        <v>506</v>
      </c>
      <c r="C37" s="9" t="s">
        <v>18</v>
      </c>
      <c r="D37" s="92" t="s">
        <v>628</v>
      </c>
      <c r="E37" s="9" t="s">
        <v>14</v>
      </c>
    </row>
    <row r="38" spans="1:5" x14ac:dyDescent="0.25">
      <c r="A38" s="13">
        <v>35</v>
      </c>
      <c r="B38" s="92" t="s">
        <v>506</v>
      </c>
      <c r="C38" s="9" t="s">
        <v>18</v>
      </c>
      <c r="D38" s="92" t="s">
        <v>629</v>
      </c>
      <c r="E38" s="9" t="s">
        <v>14</v>
      </c>
    </row>
    <row r="39" spans="1:5" x14ac:dyDescent="0.25">
      <c r="A39" s="13">
        <v>36</v>
      </c>
      <c r="B39" s="92" t="s">
        <v>506</v>
      </c>
      <c r="C39" s="9" t="s">
        <v>16</v>
      </c>
      <c r="D39" s="92" t="s">
        <v>630</v>
      </c>
      <c r="E39" s="9" t="s">
        <v>14</v>
      </c>
    </row>
    <row r="40" spans="1:5" x14ac:dyDescent="0.25">
      <c r="A40" s="13">
        <v>37</v>
      </c>
      <c r="B40" s="92" t="s">
        <v>506</v>
      </c>
      <c r="C40" s="9" t="s">
        <v>16</v>
      </c>
      <c r="D40" s="92" t="s">
        <v>632</v>
      </c>
      <c r="E40" s="9" t="s">
        <v>14</v>
      </c>
    </row>
    <row r="41" spans="1:5" x14ac:dyDescent="0.25">
      <c r="A41" s="13">
        <v>38</v>
      </c>
      <c r="B41" s="92" t="s">
        <v>506</v>
      </c>
      <c r="C41" s="9" t="s">
        <v>16</v>
      </c>
      <c r="D41" s="92" t="s">
        <v>633</v>
      </c>
      <c r="E41" s="9" t="s">
        <v>14</v>
      </c>
    </row>
    <row r="42" spans="1:5" x14ac:dyDescent="0.25">
      <c r="A42" s="13">
        <v>39</v>
      </c>
      <c r="B42" s="92" t="s">
        <v>506</v>
      </c>
      <c r="C42" s="9" t="s">
        <v>16</v>
      </c>
      <c r="D42" s="92" t="s">
        <v>634</v>
      </c>
      <c r="E42" s="9" t="s">
        <v>14</v>
      </c>
    </row>
    <row r="43" spans="1:5" x14ac:dyDescent="0.25">
      <c r="A43" s="13">
        <v>40</v>
      </c>
      <c r="B43" s="92" t="s">
        <v>506</v>
      </c>
      <c r="C43" s="9" t="s">
        <v>16</v>
      </c>
      <c r="D43" s="92" t="s">
        <v>635</v>
      </c>
      <c r="E43" s="9" t="s">
        <v>14</v>
      </c>
    </row>
    <row r="44" spans="1:5" x14ac:dyDescent="0.25">
      <c r="A44" s="13">
        <v>41</v>
      </c>
      <c r="B44" s="92" t="s">
        <v>506</v>
      </c>
      <c r="C44" s="9" t="s">
        <v>16</v>
      </c>
      <c r="D44" s="92" t="s">
        <v>636</v>
      </c>
      <c r="E44" s="9" t="s">
        <v>14</v>
      </c>
    </row>
    <row r="45" spans="1:5" x14ac:dyDescent="0.25">
      <c r="A45" s="13">
        <v>42</v>
      </c>
      <c r="B45" s="92" t="s">
        <v>506</v>
      </c>
      <c r="C45" s="9" t="s">
        <v>16</v>
      </c>
      <c r="D45" s="92" t="s">
        <v>637</v>
      </c>
      <c r="E45" s="9" t="s">
        <v>14</v>
      </c>
    </row>
    <row r="46" spans="1:5" x14ac:dyDescent="0.25">
      <c r="A46" s="13">
        <v>43</v>
      </c>
      <c r="B46" s="92" t="s">
        <v>506</v>
      </c>
      <c r="C46" s="9" t="s">
        <v>16</v>
      </c>
      <c r="D46" s="92" t="s">
        <v>638</v>
      </c>
      <c r="E46" s="9" t="s">
        <v>14</v>
      </c>
    </row>
    <row r="47" spans="1:5" x14ac:dyDescent="0.25">
      <c r="A47" s="13">
        <v>44</v>
      </c>
      <c r="B47" s="92" t="s">
        <v>506</v>
      </c>
      <c r="C47" s="9" t="s">
        <v>16</v>
      </c>
      <c r="D47" s="92" t="s">
        <v>631</v>
      </c>
      <c r="E47" s="9" t="s">
        <v>14</v>
      </c>
    </row>
    <row r="48" spans="1:5" x14ac:dyDescent="0.25">
      <c r="A48" s="13">
        <v>45</v>
      </c>
      <c r="B48" s="92" t="s">
        <v>508</v>
      </c>
      <c r="C48" s="9" t="s">
        <v>18</v>
      </c>
      <c r="D48" s="92" t="s">
        <v>792</v>
      </c>
      <c r="E48" s="9"/>
    </row>
    <row r="49" spans="1:5" x14ac:dyDescent="0.25">
      <c r="A49" s="13">
        <v>46</v>
      </c>
      <c r="B49" s="92" t="s">
        <v>508</v>
      </c>
      <c r="C49" s="9" t="s">
        <v>16</v>
      </c>
      <c r="D49" s="92" t="s">
        <v>649</v>
      </c>
      <c r="E49" s="9" t="s">
        <v>14</v>
      </c>
    </row>
    <row r="50" spans="1:5" ht="30" x14ac:dyDescent="0.25">
      <c r="A50" s="13">
        <v>47</v>
      </c>
      <c r="B50" s="92" t="s">
        <v>508</v>
      </c>
      <c r="C50" s="9" t="s">
        <v>16</v>
      </c>
      <c r="D50" s="92" t="s">
        <v>793</v>
      </c>
      <c r="E50" s="9"/>
    </row>
    <row r="51" spans="1:5" x14ac:dyDescent="0.25">
      <c r="A51" s="13">
        <v>48</v>
      </c>
      <c r="B51" s="92" t="s">
        <v>508</v>
      </c>
      <c r="C51" s="9" t="s">
        <v>16</v>
      </c>
      <c r="D51" s="92" t="s">
        <v>1413</v>
      </c>
      <c r="E51" s="9" t="s">
        <v>14</v>
      </c>
    </row>
    <row r="52" spans="1:5" ht="30" x14ac:dyDescent="0.25">
      <c r="A52" s="13">
        <v>49</v>
      </c>
      <c r="B52" s="92" t="s">
        <v>508</v>
      </c>
      <c r="C52" s="9" t="s">
        <v>16</v>
      </c>
      <c r="D52" s="92" t="s">
        <v>651</v>
      </c>
      <c r="E52" s="9"/>
    </row>
    <row r="53" spans="1:5" x14ac:dyDescent="0.25">
      <c r="A53" s="13">
        <v>50</v>
      </c>
      <c r="B53" s="92" t="s">
        <v>509</v>
      </c>
      <c r="C53" s="9" t="s">
        <v>18</v>
      </c>
      <c r="D53" s="92" t="s">
        <v>870</v>
      </c>
      <c r="E53" s="9"/>
    </row>
    <row r="54" spans="1:5" x14ac:dyDescent="0.25">
      <c r="A54" s="13">
        <v>51</v>
      </c>
      <c r="B54" s="92" t="s">
        <v>509</v>
      </c>
      <c r="C54" s="9" t="s">
        <v>18</v>
      </c>
      <c r="D54" s="92" t="s">
        <v>476</v>
      </c>
      <c r="E54" s="9" t="s">
        <v>14</v>
      </c>
    </row>
    <row r="55" spans="1:5" ht="30" x14ac:dyDescent="0.25">
      <c r="A55" s="13">
        <v>52</v>
      </c>
      <c r="B55" s="92" t="s">
        <v>509</v>
      </c>
      <c r="C55" s="9" t="s">
        <v>16</v>
      </c>
      <c r="D55" s="92" t="s">
        <v>557</v>
      </c>
      <c r="E55" s="9" t="s">
        <v>14</v>
      </c>
    </row>
    <row r="56" spans="1:5" x14ac:dyDescent="0.25">
      <c r="A56" s="13">
        <v>53</v>
      </c>
      <c r="B56" s="92" t="s">
        <v>509</v>
      </c>
      <c r="C56" s="9" t="s">
        <v>16</v>
      </c>
      <c r="D56" s="92" t="s">
        <v>558</v>
      </c>
      <c r="E56" s="9" t="s">
        <v>14</v>
      </c>
    </row>
    <row r="57" spans="1:5" ht="30" x14ac:dyDescent="0.25">
      <c r="A57" s="13">
        <v>54</v>
      </c>
      <c r="B57" s="92" t="s">
        <v>510</v>
      </c>
      <c r="C57" s="9" t="s">
        <v>18</v>
      </c>
      <c r="D57" s="92" t="s">
        <v>657</v>
      </c>
      <c r="E57" s="9"/>
    </row>
    <row r="58" spans="1:5" ht="30" x14ac:dyDescent="0.25">
      <c r="A58" s="13">
        <v>55</v>
      </c>
      <c r="B58" s="92" t="s">
        <v>510</v>
      </c>
      <c r="C58" s="9" t="s">
        <v>16</v>
      </c>
      <c r="D58" s="92" t="s">
        <v>477</v>
      </c>
      <c r="E58" s="9"/>
    </row>
    <row r="59" spans="1:5" ht="30" x14ac:dyDescent="0.25">
      <c r="A59" s="13">
        <v>56</v>
      </c>
      <c r="B59" s="92" t="s">
        <v>510</v>
      </c>
      <c r="C59" s="9" t="s">
        <v>16</v>
      </c>
      <c r="D59" s="92" t="s">
        <v>478</v>
      </c>
      <c r="E59" s="9"/>
    </row>
    <row r="60" spans="1:5" ht="30" x14ac:dyDescent="0.25">
      <c r="A60" s="13">
        <v>57</v>
      </c>
      <c r="B60" s="92" t="s">
        <v>510</v>
      </c>
      <c r="C60" s="9" t="s">
        <v>16</v>
      </c>
      <c r="D60" s="92" t="s">
        <v>480</v>
      </c>
      <c r="E60" s="9"/>
    </row>
    <row r="61" spans="1:5" ht="30" x14ac:dyDescent="0.25">
      <c r="A61" s="13">
        <v>58</v>
      </c>
      <c r="B61" s="92" t="s">
        <v>510</v>
      </c>
      <c r="C61" s="9" t="s">
        <v>16</v>
      </c>
      <c r="D61" s="92" t="s">
        <v>481</v>
      </c>
      <c r="E61" s="9"/>
    </row>
    <row r="62" spans="1:5" x14ac:dyDescent="0.25">
      <c r="A62" s="13">
        <v>59</v>
      </c>
      <c r="B62" s="9" t="s">
        <v>511</v>
      </c>
      <c r="C62" s="9" t="s">
        <v>18</v>
      </c>
      <c r="D62" s="92" t="s">
        <v>479</v>
      </c>
      <c r="E62" s="9" t="s">
        <v>14</v>
      </c>
    </row>
    <row r="63" spans="1:5" x14ac:dyDescent="0.25">
      <c r="A63" s="13">
        <v>60</v>
      </c>
      <c r="B63" s="9" t="s">
        <v>511</v>
      </c>
      <c r="C63" s="9" t="s">
        <v>16</v>
      </c>
      <c r="D63" s="92" t="s">
        <v>482</v>
      </c>
      <c r="E63" s="9" t="s">
        <v>14</v>
      </c>
    </row>
    <row r="64" spans="1:5" ht="30" x14ac:dyDescent="0.25">
      <c r="A64" s="13">
        <v>61</v>
      </c>
      <c r="B64" s="9" t="s">
        <v>511</v>
      </c>
      <c r="C64" s="9" t="s">
        <v>16</v>
      </c>
      <c r="D64" s="92" t="s">
        <v>483</v>
      </c>
      <c r="E64" s="9"/>
    </row>
    <row r="65" spans="1:5" ht="30" x14ac:dyDescent="0.25">
      <c r="A65" s="13">
        <v>62</v>
      </c>
      <c r="B65" s="9" t="s">
        <v>511</v>
      </c>
      <c r="C65" s="9" t="s">
        <v>16</v>
      </c>
      <c r="D65" s="92" t="s">
        <v>484</v>
      </c>
      <c r="E65" s="9"/>
    </row>
    <row r="66" spans="1:5" x14ac:dyDescent="0.25">
      <c r="A66" s="13">
        <v>63</v>
      </c>
      <c r="B66" s="9" t="s">
        <v>1021</v>
      </c>
      <c r="C66" s="9" t="s">
        <v>18</v>
      </c>
      <c r="D66" s="92" t="s">
        <v>485</v>
      </c>
      <c r="E66" s="9" t="s">
        <v>14</v>
      </c>
    </row>
    <row r="67" spans="1:5" ht="30" x14ac:dyDescent="0.25">
      <c r="A67" s="13">
        <v>64</v>
      </c>
      <c r="B67" s="9" t="s">
        <v>1021</v>
      </c>
      <c r="C67" s="9" t="s">
        <v>18</v>
      </c>
      <c r="D67" s="92" t="s">
        <v>486</v>
      </c>
      <c r="E67" s="9" t="s">
        <v>14</v>
      </c>
    </row>
    <row r="68" spans="1:5" ht="30" x14ac:dyDescent="0.25">
      <c r="A68" s="13">
        <v>65</v>
      </c>
      <c r="B68" s="9" t="s">
        <v>1021</v>
      </c>
      <c r="C68" s="9" t="s">
        <v>18</v>
      </c>
      <c r="D68" s="92" t="s">
        <v>487</v>
      </c>
      <c r="E68" s="9" t="s">
        <v>14</v>
      </c>
    </row>
    <row r="69" spans="1:5" x14ac:dyDescent="0.25">
      <c r="A69" s="13">
        <v>66</v>
      </c>
      <c r="B69" s="9" t="s">
        <v>1021</v>
      </c>
      <c r="C69" s="9" t="s">
        <v>18</v>
      </c>
      <c r="D69" s="92" t="s">
        <v>488</v>
      </c>
      <c r="E69" s="9" t="s">
        <v>14</v>
      </c>
    </row>
    <row r="70" spans="1:5" x14ac:dyDescent="0.25">
      <c r="A70" s="13">
        <v>67</v>
      </c>
      <c r="B70" s="9" t="s">
        <v>1021</v>
      </c>
      <c r="C70" s="9" t="s">
        <v>16</v>
      </c>
      <c r="D70" s="92" t="s">
        <v>489</v>
      </c>
      <c r="E70" s="9" t="s">
        <v>14</v>
      </c>
    </row>
    <row r="71" spans="1:5" ht="30" x14ac:dyDescent="0.25">
      <c r="A71" s="13">
        <v>68</v>
      </c>
      <c r="B71" s="9" t="s">
        <v>1021</v>
      </c>
      <c r="C71" s="9" t="s">
        <v>16</v>
      </c>
      <c r="D71" s="92" t="s">
        <v>490</v>
      </c>
      <c r="E71" s="9" t="s">
        <v>14</v>
      </c>
    </row>
    <row r="72" spans="1:5" x14ac:dyDescent="0.25">
      <c r="A72" s="13">
        <v>69</v>
      </c>
      <c r="B72" s="9" t="s">
        <v>1021</v>
      </c>
      <c r="C72" s="9" t="s">
        <v>16</v>
      </c>
      <c r="D72" s="92" t="s">
        <v>491</v>
      </c>
      <c r="E72" s="9"/>
    </row>
    <row r="73" spans="1:5" x14ac:dyDescent="0.25">
      <c r="A73" s="13">
        <v>70</v>
      </c>
      <c r="B73" s="9" t="s">
        <v>1021</v>
      </c>
      <c r="C73" s="9" t="s">
        <v>16</v>
      </c>
      <c r="D73" s="92" t="s">
        <v>492</v>
      </c>
      <c r="E73" s="9" t="s">
        <v>14</v>
      </c>
    </row>
    <row r="74" spans="1:5" x14ac:dyDescent="0.25">
      <c r="A74" s="13">
        <v>71</v>
      </c>
      <c r="B74" s="9" t="s">
        <v>513</v>
      </c>
      <c r="C74" s="9" t="s">
        <v>18</v>
      </c>
      <c r="D74" s="92" t="s">
        <v>598</v>
      </c>
      <c r="E74" s="9"/>
    </row>
    <row r="75" spans="1:5" x14ac:dyDescent="0.25">
      <c r="A75" s="13">
        <v>72</v>
      </c>
      <c r="B75" s="9" t="s">
        <v>513</v>
      </c>
      <c r="C75" s="9" t="s">
        <v>18</v>
      </c>
      <c r="D75" s="92" t="s">
        <v>599</v>
      </c>
      <c r="E75" s="9"/>
    </row>
    <row r="76" spans="1:5" x14ac:dyDescent="0.25">
      <c r="A76" s="13">
        <v>73</v>
      </c>
      <c r="B76" s="9" t="s">
        <v>513</v>
      </c>
      <c r="C76" s="9" t="s">
        <v>18</v>
      </c>
      <c r="D76" s="92" t="s">
        <v>600</v>
      </c>
      <c r="E76" s="9"/>
    </row>
    <row r="77" spans="1:5" x14ac:dyDescent="0.25">
      <c r="A77" s="13">
        <v>74</v>
      </c>
      <c r="B77" s="9" t="s">
        <v>514</v>
      </c>
      <c r="C77" s="9" t="s">
        <v>18</v>
      </c>
      <c r="D77" s="92" t="s">
        <v>493</v>
      </c>
      <c r="E77" s="9" t="s">
        <v>14</v>
      </c>
    </row>
    <row r="78" spans="1:5" x14ac:dyDescent="0.25">
      <c r="A78" s="13">
        <v>75</v>
      </c>
      <c r="B78" s="9" t="s">
        <v>514</v>
      </c>
      <c r="C78" s="9" t="s">
        <v>16</v>
      </c>
      <c r="D78" s="92" t="s">
        <v>494</v>
      </c>
      <c r="E78" s="9"/>
    </row>
    <row r="79" spans="1:5" x14ac:dyDescent="0.25">
      <c r="A79" s="13">
        <v>76</v>
      </c>
      <c r="B79" s="9" t="s">
        <v>514</v>
      </c>
      <c r="C79" s="9" t="s">
        <v>16</v>
      </c>
      <c r="D79" s="92" t="s">
        <v>495</v>
      </c>
      <c r="E79" s="9" t="s">
        <v>14</v>
      </c>
    </row>
    <row r="80" spans="1:5" x14ac:dyDescent="0.25">
      <c r="A80" s="13">
        <v>77</v>
      </c>
      <c r="B80" s="9" t="s">
        <v>514</v>
      </c>
      <c r="C80" s="9" t="s">
        <v>16</v>
      </c>
      <c r="D80" s="92" t="s">
        <v>585</v>
      </c>
      <c r="E80" s="9"/>
    </row>
    <row r="81" spans="1:5" x14ac:dyDescent="0.25">
      <c r="A81" s="13">
        <v>78</v>
      </c>
      <c r="B81" s="9" t="s">
        <v>514</v>
      </c>
      <c r="C81" s="9" t="s">
        <v>16</v>
      </c>
      <c r="D81" s="92" t="s">
        <v>787</v>
      </c>
      <c r="E81" s="9"/>
    </row>
    <row r="82" spans="1:5" x14ac:dyDescent="0.25">
      <c r="A82" s="13">
        <v>79</v>
      </c>
      <c r="B82" s="92" t="s">
        <v>515</v>
      </c>
      <c r="C82" s="9" t="s">
        <v>18</v>
      </c>
      <c r="D82" s="92" t="s">
        <v>766</v>
      </c>
      <c r="E82" s="9"/>
    </row>
    <row r="83" spans="1:5" ht="30" x14ac:dyDescent="0.25">
      <c r="A83" s="13">
        <v>80</v>
      </c>
      <c r="B83" s="162" t="s">
        <v>515</v>
      </c>
      <c r="C83" s="163" t="s">
        <v>16</v>
      </c>
      <c r="D83" s="92" t="s">
        <v>661</v>
      </c>
      <c r="E83" s="9"/>
    </row>
    <row r="84" spans="1:5" x14ac:dyDescent="0.25">
      <c r="A84" s="13">
        <v>81</v>
      </c>
      <c r="B84" s="92" t="s">
        <v>515</v>
      </c>
      <c r="C84" s="9" t="s">
        <v>16</v>
      </c>
      <c r="D84" s="92" t="s">
        <v>857</v>
      </c>
      <c r="E84" s="9"/>
    </row>
    <row r="85" spans="1:5" x14ac:dyDescent="0.25">
      <c r="A85" s="13">
        <v>82</v>
      </c>
      <c r="B85" s="92" t="s">
        <v>516</v>
      </c>
      <c r="C85" s="9" t="s">
        <v>18</v>
      </c>
      <c r="D85" s="92" t="s">
        <v>846</v>
      </c>
      <c r="E85" s="9"/>
    </row>
    <row r="86" spans="1:5" x14ac:dyDescent="0.25">
      <c r="A86" s="13">
        <v>83</v>
      </c>
      <c r="B86" s="92" t="s">
        <v>516</v>
      </c>
      <c r="C86" s="9" t="s">
        <v>16</v>
      </c>
      <c r="D86" s="92" t="s">
        <v>897</v>
      </c>
      <c r="E86" s="9"/>
    </row>
  </sheetData>
  <customSheetViews>
    <customSheetView guid="{DF4DF86E-F87E-4853-B44F-4F4D647D71FF}">
      <selection activeCell="D22" sqref="D22"/>
      <pageMargins left="0.7" right="0.7" top="0.75" bottom="0.75" header="0.3" footer="0.3"/>
      <pageSetup orientation="portrait" r:id="rId1"/>
    </customSheetView>
    <customSheetView guid="{587CB59E-8194-466A-825B-36D9E2C9E12C}">
      <selection sqref="A1:A2"/>
      <pageMargins left="0.7" right="0.7" top="0.75" bottom="0.75" header="0.3" footer="0.3"/>
      <pageSetup orientation="portrait" r:id="rId2"/>
    </customSheetView>
    <customSheetView guid="{BA2EDF17-FDDF-46B2-A4BE-72FB311EBCAF}">
      <selection sqref="A1:A2"/>
      <pageMargins left="0.7" right="0.7" top="0.75" bottom="0.75" header="0.3" footer="0.3"/>
      <pageSetup orientation="portrait" r:id="rId3"/>
    </customSheetView>
    <customSheetView guid="{317D3D83-AACA-40F7-8006-3175597A202A}">
      <selection activeCell="B21" sqref="B21"/>
      <pageMargins left="0.7" right="0.7" top="0.75" bottom="0.75" header="0.3" footer="0.3"/>
      <pageSetup orientation="portrait" r:id="rId4"/>
    </customSheetView>
  </customSheetViews>
  <mergeCells count="5">
    <mergeCell ref="A1:A2"/>
    <mergeCell ref="B1:B2"/>
    <mergeCell ref="C1:C2"/>
    <mergeCell ref="D1:D2"/>
    <mergeCell ref="E1:E2"/>
  </mergeCells>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6">
        <x14:dataValidation type="list" allowBlank="1" showInputMessage="1" showErrorMessage="1">
          <x14:formula1>
            <xm:f>T1_Pick_List!$P:$P</xm:f>
          </x14:formula1>
          <xm:sqref>B343:B1048576</xm:sqref>
        </x14:dataValidation>
        <x14:dataValidation type="list" allowBlank="1" showInputMessage="1" showErrorMessage="1">
          <x14:formula1>
            <xm:f>T1_Pick_List!$A$2:$A$3</xm:f>
          </x14:formula1>
          <xm:sqref>C3 C87:C1048576</xm:sqref>
        </x14:dataValidation>
        <x14:dataValidation type="list" allowBlank="1" showInputMessage="1" showErrorMessage="1">
          <x14:formula1>
            <xm:f>T1_Pick_List!$P$2:$P$102</xm:f>
          </x14:formula1>
          <xm:sqref>B87:B342</xm:sqref>
        </x14:dataValidation>
        <x14:dataValidation type="list" allowBlank="1" showInputMessage="1" showErrorMessage="1">
          <x14:formula1>
            <xm:f>Components!$B$2:$B$18</xm:f>
          </x14:formula1>
          <xm:sqref>B3:B86</xm:sqref>
        </x14:dataValidation>
        <x14:dataValidation type="list" allowBlank="1" showInputMessage="1" showErrorMessage="1">
          <x14:formula1>
            <xm:f>'T1_Pick_List '!$A$2:$A$3</xm:f>
          </x14:formula1>
          <xm:sqref>C4:C86</xm:sqref>
        </x14:dataValidation>
        <x14:dataValidation type="list" allowBlank="1" showInputMessage="1" showErrorMessage="1">
          <x14:formula1>
            <xm:f>T1_Pick_List!$G$2:$G$3</xm:f>
          </x14:formula1>
          <xm:sqref>E3:E1048576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220"/>
  <sheetViews>
    <sheetView showGridLines="0" tabSelected="1" zoomScale="70" zoomScaleNormal="70" workbookViewId="0">
      <selection activeCell="F4" sqref="A4:XFD118"/>
    </sheetView>
  </sheetViews>
  <sheetFormatPr defaultColWidth="9.140625" defaultRowHeight="15" x14ac:dyDescent="0.25"/>
  <cols>
    <col min="1" max="1" width="12.140625" style="11" customWidth="1"/>
    <col min="2" max="2" width="72.42578125" style="107" customWidth="1"/>
    <col min="3" max="3" width="19.140625" style="107" bestFit="1" customWidth="1"/>
    <col min="4" max="4" width="34.28515625" style="107" customWidth="1"/>
    <col min="5" max="5" width="25.42578125" style="107" customWidth="1"/>
    <col min="6" max="6" width="14.5703125" style="107" bestFit="1" customWidth="1"/>
    <col min="7" max="7" width="10.85546875" style="11" customWidth="1"/>
    <col min="8" max="8" width="13.7109375" style="11" bestFit="1" customWidth="1"/>
    <col min="9" max="10" width="16.85546875" style="11" customWidth="1"/>
    <col min="11" max="11" width="18.5703125" style="167" customWidth="1"/>
    <col min="12" max="12" width="22" style="167" customWidth="1"/>
    <col min="13" max="13" width="53.5703125" style="107" customWidth="1"/>
    <col min="14" max="14" width="26.140625" style="107" customWidth="1"/>
    <col min="15" max="15" width="22.42578125" style="107" customWidth="1"/>
    <col min="16" max="16" width="17.7109375" style="109" customWidth="1"/>
    <col min="17" max="19" width="9.140625" style="109"/>
    <col min="20" max="16384" width="9.140625" style="107"/>
  </cols>
  <sheetData>
    <row r="1" spans="1:19" ht="15.75" x14ac:dyDescent="0.25">
      <c r="A1" s="205" t="s">
        <v>252</v>
      </c>
      <c r="B1" s="206"/>
      <c r="C1" s="206"/>
      <c r="D1" s="206"/>
      <c r="E1" s="206"/>
      <c r="F1" s="206"/>
      <c r="G1" s="206"/>
      <c r="H1" s="206"/>
      <c r="I1" s="206"/>
      <c r="J1" s="206"/>
      <c r="K1" s="206"/>
      <c r="L1" s="206"/>
      <c r="M1" s="206"/>
      <c r="N1" s="206"/>
      <c r="O1" s="207"/>
    </row>
    <row r="2" spans="1:19" ht="15.6" customHeight="1" x14ac:dyDescent="0.25">
      <c r="A2" s="214" t="s">
        <v>443</v>
      </c>
      <c r="B2" s="215"/>
      <c r="C2" s="215"/>
      <c r="D2" s="215"/>
      <c r="E2" s="215"/>
      <c r="F2" s="215"/>
      <c r="G2" s="215"/>
      <c r="H2" s="215"/>
      <c r="I2" s="215"/>
      <c r="J2" s="215"/>
      <c r="K2" s="215"/>
      <c r="L2" s="215"/>
      <c r="M2" s="215"/>
      <c r="N2" s="215"/>
      <c r="O2" s="216"/>
    </row>
    <row r="3" spans="1:19" s="108" customFormat="1" ht="15.75" x14ac:dyDescent="0.25">
      <c r="A3" s="208" t="s">
        <v>22</v>
      </c>
      <c r="B3" s="208" t="s">
        <v>166</v>
      </c>
      <c r="C3" s="208" t="s">
        <v>24</v>
      </c>
      <c r="D3" s="211" t="s">
        <v>23</v>
      </c>
      <c r="E3" s="208" t="s">
        <v>35</v>
      </c>
      <c r="F3" s="203" t="s">
        <v>36</v>
      </c>
      <c r="G3" s="203"/>
      <c r="H3" s="203"/>
      <c r="I3" s="203" t="s">
        <v>37</v>
      </c>
      <c r="J3" s="204"/>
      <c r="K3" s="203" t="s">
        <v>8</v>
      </c>
      <c r="L3" s="203" t="s">
        <v>1</v>
      </c>
      <c r="M3" s="203" t="s">
        <v>5</v>
      </c>
      <c r="N3" s="203" t="s">
        <v>9</v>
      </c>
      <c r="O3" s="203" t="s">
        <v>440</v>
      </c>
      <c r="P3" s="146"/>
      <c r="Q3" s="146"/>
      <c r="R3" s="146"/>
      <c r="S3" s="146"/>
    </row>
    <row r="4" spans="1:19" s="108" customFormat="1" ht="29.25" x14ac:dyDescent="0.25">
      <c r="A4" s="209"/>
      <c r="B4" s="210"/>
      <c r="C4" s="210"/>
      <c r="D4" s="212"/>
      <c r="E4" s="210"/>
      <c r="F4" s="106" t="s">
        <v>2</v>
      </c>
      <c r="G4" s="106" t="s">
        <v>3</v>
      </c>
      <c r="H4" s="106" t="s">
        <v>4</v>
      </c>
      <c r="I4" s="106" t="s">
        <v>28</v>
      </c>
      <c r="J4" s="106" t="s">
        <v>29</v>
      </c>
      <c r="K4" s="204"/>
      <c r="L4" s="204"/>
      <c r="M4" s="213"/>
      <c r="N4" s="213"/>
      <c r="O4" s="213"/>
      <c r="P4" s="146"/>
      <c r="Q4" s="146"/>
      <c r="R4" s="146"/>
      <c r="S4" s="146"/>
    </row>
    <row r="5" spans="1:19" s="147" customFormat="1" ht="174.75" customHeight="1" x14ac:dyDescent="0.25">
      <c r="A5" s="117">
        <v>1</v>
      </c>
      <c r="B5" s="100" t="s">
        <v>537</v>
      </c>
      <c r="C5" s="100" t="s">
        <v>26</v>
      </c>
      <c r="D5" s="100" t="s">
        <v>2026</v>
      </c>
      <c r="E5" s="100" t="s">
        <v>2027</v>
      </c>
      <c r="F5" s="100"/>
      <c r="G5" s="117"/>
      <c r="H5" s="117"/>
      <c r="I5" s="117" t="s">
        <v>33</v>
      </c>
      <c r="J5" s="117">
        <v>2021</v>
      </c>
      <c r="K5" s="195" t="s">
        <v>1902</v>
      </c>
      <c r="L5" s="195" t="s">
        <v>2028</v>
      </c>
      <c r="M5" s="195" t="s">
        <v>2030</v>
      </c>
      <c r="N5" s="195" t="s">
        <v>2029</v>
      </c>
      <c r="O5" s="195" t="s">
        <v>2035</v>
      </c>
    </row>
    <row r="6" spans="1:19" s="147" customFormat="1" ht="86.25" customHeight="1" x14ac:dyDescent="0.25">
      <c r="A6" s="117">
        <v>2</v>
      </c>
      <c r="B6" s="100" t="s">
        <v>1400</v>
      </c>
      <c r="C6" s="100" t="s">
        <v>26</v>
      </c>
      <c r="D6" s="100" t="s">
        <v>1085</v>
      </c>
      <c r="E6" s="100" t="s">
        <v>1510</v>
      </c>
      <c r="F6" s="100"/>
      <c r="G6" s="117"/>
      <c r="H6" s="117"/>
      <c r="I6" s="117" t="s">
        <v>32</v>
      </c>
      <c r="J6" s="117">
        <v>2022</v>
      </c>
      <c r="K6" s="195" t="s">
        <v>761</v>
      </c>
      <c r="L6" s="195" t="s">
        <v>904</v>
      </c>
      <c r="M6" s="195" t="s">
        <v>2036</v>
      </c>
      <c r="N6" s="195" t="s">
        <v>1289</v>
      </c>
      <c r="O6" s="195" t="s">
        <v>1944</v>
      </c>
    </row>
    <row r="7" spans="1:19" s="147" customFormat="1" ht="120.75" customHeight="1" x14ac:dyDescent="0.25">
      <c r="A7" s="117">
        <v>3</v>
      </c>
      <c r="B7" s="100" t="s">
        <v>1400</v>
      </c>
      <c r="C7" s="100" t="s">
        <v>26</v>
      </c>
      <c r="D7" s="100" t="s">
        <v>1506</v>
      </c>
      <c r="E7" s="100" t="s">
        <v>1509</v>
      </c>
      <c r="F7" s="100"/>
      <c r="G7" s="117"/>
      <c r="H7" s="117"/>
      <c r="I7" s="117" t="s">
        <v>34</v>
      </c>
      <c r="J7" s="117">
        <v>2022</v>
      </c>
      <c r="K7" s="195" t="s">
        <v>1433</v>
      </c>
      <c r="L7" s="195" t="s">
        <v>904</v>
      </c>
      <c r="M7" s="195" t="s">
        <v>1290</v>
      </c>
      <c r="N7" s="195" t="s">
        <v>1512</v>
      </c>
      <c r="O7" s="195" t="s">
        <v>1434</v>
      </c>
    </row>
    <row r="8" spans="1:19" s="147" customFormat="1" ht="120.75" customHeight="1" x14ac:dyDescent="0.25">
      <c r="A8" s="117">
        <v>4</v>
      </c>
      <c r="B8" s="100" t="s">
        <v>1401</v>
      </c>
      <c r="C8" s="100" t="s">
        <v>27</v>
      </c>
      <c r="D8" s="100" t="s">
        <v>1995</v>
      </c>
      <c r="E8" s="100" t="s">
        <v>1999</v>
      </c>
      <c r="F8" s="100" t="s">
        <v>154</v>
      </c>
      <c r="G8" s="117">
        <v>0</v>
      </c>
      <c r="H8" s="117">
        <v>30</v>
      </c>
      <c r="I8" s="117" t="s">
        <v>34</v>
      </c>
      <c r="J8" s="117">
        <v>2024</v>
      </c>
      <c r="K8" s="195" t="s">
        <v>1435</v>
      </c>
      <c r="L8" s="195" t="s">
        <v>904</v>
      </c>
      <c r="M8" s="195" t="s">
        <v>1996</v>
      </c>
      <c r="N8" s="195" t="s">
        <v>1997</v>
      </c>
      <c r="O8" s="195" t="s">
        <v>1998</v>
      </c>
    </row>
    <row r="9" spans="1:19" s="147" customFormat="1" ht="74.25" customHeight="1" x14ac:dyDescent="0.25">
      <c r="A9" s="117">
        <v>5</v>
      </c>
      <c r="B9" s="100" t="s">
        <v>1401</v>
      </c>
      <c r="C9" s="100" t="s">
        <v>26</v>
      </c>
      <c r="D9" s="100" t="s">
        <v>1393</v>
      </c>
      <c r="E9" s="100" t="s">
        <v>1337</v>
      </c>
      <c r="F9" s="100"/>
      <c r="G9" s="117"/>
      <c r="H9" s="117"/>
      <c r="I9" s="117" t="s">
        <v>32</v>
      </c>
      <c r="J9" s="117">
        <v>2022</v>
      </c>
      <c r="K9" s="195" t="s">
        <v>761</v>
      </c>
      <c r="L9" s="195" t="s">
        <v>904</v>
      </c>
      <c r="M9" s="195" t="s">
        <v>1513</v>
      </c>
      <c r="N9" s="195" t="s">
        <v>1289</v>
      </c>
      <c r="O9" s="195" t="s">
        <v>1943</v>
      </c>
      <c r="P9" s="148"/>
    </row>
    <row r="10" spans="1:19" s="147" customFormat="1" ht="74.25" customHeight="1" x14ac:dyDescent="0.25">
      <c r="A10" s="117">
        <v>6</v>
      </c>
      <c r="B10" s="100" t="s">
        <v>1401</v>
      </c>
      <c r="C10" s="100" t="s">
        <v>27</v>
      </c>
      <c r="D10" s="100" t="s">
        <v>1508</v>
      </c>
      <c r="E10" s="100" t="s">
        <v>1507</v>
      </c>
      <c r="F10" s="100" t="s">
        <v>154</v>
      </c>
      <c r="G10" s="117">
        <v>0</v>
      </c>
      <c r="H10" s="117">
        <v>55</v>
      </c>
      <c r="I10" s="117" t="s">
        <v>34</v>
      </c>
      <c r="J10" s="117">
        <v>2025</v>
      </c>
      <c r="K10" s="195" t="s">
        <v>1088</v>
      </c>
      <c r="L10" s="195" t="s">
        <v>904</v>
      </c>
      <c r="M10" s="195" t="s">
        <v>1292</v>
      </c>
      <c r="N10" s="195" t="s">
        <v>1086</v>
      </c>
      <c r="O10" s="195" t="s">
        <v>1087</v>
      </c>
      <c r="P10" s="148"/>
    </row>
    <row r="11" spans="1:19" s="150" customFormat="1" ht="120" customHeight="1" x14ac:dyDescent="0.25">
      <c r="A11" s="117">
        <v>7</v>
      </c>
      <c r="B11" s="100" t="s">
        <v>886</v>
      </c>
      <c r="C11" s="100" t="s">
        <v>26</v>
      </c>
      <c r="D11" s="100" t="s">
        <v>1293</v>
      </c>
      <c r="E11" s="100" t="s">
        <v>1294</v>
      </c>
      <c r="F11" s="100"/>
      <c r="G11" s="117"/>
      <c r="H11" s="117"/>
      <c r="I11" s="117" t="s">
        <v>34</v>
      </c>
      <c r="J11" s="117">
        <v>2022</v>
      </c>
      <c r="K11" s="195" t="s">
        <v>1514</v>
      </c>
      <c r="L11" s="195" t="s">
        <v>904</v>
      </c>
      <c r="M11" s="195" t="s">
        <v>1339</v>
      </c>
      <c r="N11" s="195" t="s">
        <v>517</v>
      </c>
      <c r="O11" s="195" t="s">
        <v>1474</v>
      </c>
      <c r="P11" s="148"/>
    </row>
    <row r="12" spans="1:19" s="147" customFormat="1" ht="93" customHeight="1" x14ac:dyDescent="0.25">
      <c r="A12" s="117">
        <v>8</v>
      </c>
      <c r="B12" s="100" t="s">
        <v>886</v>
      </c>
      <c r="C12" s="100" t="s">
        <v>27</v>
      </c>
      <c r="D12" s="100" t="s">
        <v>1641</v>
      </c>
      <c r="E12" s="100"/>
      <c r="F12" s="100" t="s">
        <v>154</v>
      </c>
      <c r="G12" s="117">
        <v>0</v>
      </c>
      <c r="H12" s="117">
        <v>26</v>
      </c>
      <c r="I12" s="117" t="s">
        <v>34</v>
      </c>
      <c r="J12" s="117">
        <v>2025</v>
      </c>
      <c r="K12" s="195" t="s">
        <v>1514</v>
      </c>
      <c r="L12" s="195" t="s">
        <v>904</v>
      </c>
      <c r="M12" s="195" t="s">
        <v>1291</v>
      </c>
      <c r="N12" s="195" t="s">
        <v>604</v>
      </c>
      <c r="O12" s="195" t="s">
        <v>518</v>
      </c>
    </row>
    <row r="13" spans="1:19" s="147" customFormat="1" ht="87.75" customHeight="1" x14ac:dyDescent="0.25">
      <c r="A13" s="117">
        <v>9</v>
      </c>
      <c r="B13" s="100" t="s">
        <v>1395</v>
      </c>
      <c r="C13" s="100" t="s">
        <v>26</v>
      </c>
      <c r="D13" s="100" t="s">
        <v>1906</v>
      </c>
      <c r="E13" s="100" t="s">
        <v>1294</v>
      </c>
      <c r="F13" s="100"/>
      <c r="G13" s="117"/>
      <c r="H13" s="117"/>
      <c r="I13" s="117" t="s">
        <v>34</v>
      </c>
      <c r="J13" s="117">
        <v>2022</v>
      </c>
      <c r="K13" s="195" t="s">
        <v>1514</v>
      </c>
      <c r="L13" s="195" t="s">
        <v>904</v>
      </c>
      <c r="M13" s="195" t="s">
        <v>1642</v>
      </c>
      <c r="N13" s="195" t="s">
        <v>1061</v>
      </c>
      <c r="O13" s="195" t="s">
        <v>1475</v>
      </c>
    </row>
    <row r="14" spans="1:19" s="147" customFormat="1" ht="127.5" customHeight="1" x14ac:dyDescent="0.25">
      <c r="A14" s="117">
        <v>10</v>
      </c>
      <c r="B14" s="100" t="s">
        <v>1395</v>
      </c>
      <c r="C14" s="100" t="s">
        <v>27</v>
      </c>
      <c r="D14" s="100" t="s">
        <v>1945</v>
      </c>
      <c r="E14" s="100"/>
      <c r="F14" s="100" t="s">
        <v>154</v>
      </c>
      <c r="G14" s="117">
        <v>0</v>
      </c>
      <c r="H14" s="117">
        <v>35</v>
      </c>
      <c r="I14" s="117" t="s">
        <v>32</v>
      </c>
      <c r="J14" s="117">
        <v>2026</v>
      </c>
      <c r="K14" s="195" t="s">
        <v>1514</v>
      </c>
      <c r="L14" s="195" t="s">
        <v>904</v>
      </c>
      <c r="M14" s="195" t="s">
        <v>1643</v>
      </c>
      <c r="N14" s="195" t="s">
        <v>519</v>
      </c>
      <c r="O14" s="195" t="s">
        <v>518</v>
      </c>
    </row>
    <row r="15" spans="1:19" s="147" customFormat="1" ht="108.75" customHeight="1" x14ac:dyDescent="0.25">
      <c r="A15" s="117">
        <v>11</v>
      </c>
      <c r="B15" s="100" t="s">
        <v>536</v>
      </c>
      <c r="C15" s="100" t="s">
        <v>26</v>
      </c>
      <c r="D15" s="100" t="s">
        <v>1293</v>
      </c>
      <c r="E15" s="100" t="s">
        <v>1294</v>
      </c>
      <c r="F15" s="100"/>
      <c r="G15" s="117"/>
      <c r="H15" s="117"/>
      <c r="I15" s="117" t="s">
        <v>32</v>
      </c>
      <c r="J15" s="117">
        <v>2023</v>
      </c>
      <c r="K15" s="195" t="s">
        <v>1514</v>
      </c>
      <c r="L15" s="195" t="s">
        <v>904</v>
      </c>
      <c r="M15" s="195" t="s">
        <v>1644</v>
      </c>
      <c r="N15" s="195" t="s">
        <v>517</v>
      </c>
      <c r="O15" s="195" t="s">
        <v>1474</v>
      </c>
    </row>
    <row r="16" spans="1:19" s="147" customFormat="1" ht="105" customHeight="1" x14ac:dyDescent="0.25">
      <c r="A16" s="117">
        <v>12</v>
      </c>
      <c r="B16" s="100" t="s">
        <v>536</v>
      </c>
      <c r="C16" s="100" t="s">
        <v>27</v>
      </c>
      <c r="D16" s="100" t="s">
        <v>1338</v>
      </c>
      <c r="E16" s="100"/>
      <c r="F16" s="100" t="s">
        <v>154</v>
      </c>
      <c r="G16" s="117">
        <v>0</v>
      </c>
      <c r="H16" s="117">
        <v>980</v>
      </c>
      <c r="I16" s="117" t="s">
        <v>32</v>
      </c>
      <c r="J16" s="117">
        <v>2026</v>
      </c>
      <c r="K16" s="195" t="s">
        <v>1894</v>
      </c>
      <c r="L16" s="195" t="s">
        <v>904</v>
      </c>
      <c r="M16" s="195" t="s">
        <v>1340</v>
      </c>
      <c r="N16" s="195" t="s">
        <v>519</v>
      </c>
      <c r="O16" s="195" t="s">
        <v>518</v>
      </c>
    </row>
    <row r="17" spans="1:15" s="147" customFormat="1" ht="99" customHeight="1" x14ac:dyDescent="0.25">
      <c r="A17" s="117">
        <v>13</v>
      </c>
      <c r="B17" s="100" t="s">
        <v>536</v>
      </c>
      <c r="C17" s="100" t="s">
        <v>26</v>
      </c>
      <c r="D17" s="100" t="s">
        <v>1906</v>
      </c>
      <c r="E17" s="100" t="s">
        <v>1294</v>
      </c>
      <c r="F17" s="100"/>
      <c r="G17" s="117"/>
      <c r="H17" s="117"/>
      <c r="I17" s="117" t="s">
        <v>34</v>
      </c>
      <c r="J17" s="117">
        <v>2022</v>
      </c>
      <c r="K17" s="195" t="s">
        <v>904</v>
      </c>
      <c r="L17" s="195" t="s">
        <v>904</v>
      </c>
      <c r="M17" s="195" t="s">
        <v>1645</v>
      </c>
      <c r="N17" s="195" t="s">
        <v>1061</v>
      </c>
      <c r="O17" s="195" t="s">
        <v>1515</v>
      </c>
    </row>
    <row r="18" spans="1:15" s="147" customFormat="1" ht="143.25" customHeight="1" x14ac:dyDescent="0.25">
      <c r="A18" s="117">
        <v>14</v>
      </c>
      <c r="B18" s="100" t="s">
        <v>536</v>
      </c>
      <c r="C18" s="100" t="s">
        <v>27</v>
      </c>
      <c r="D18" s="100" t="s">
        <v>1396</v>
      </c>
      <c r="E18" s="100"/>
      <c r="F18" s="100" t="s">
        <v>154</v>
      </c>
      <c r="G18" s="117">
        <v>0</v>
      </c>
      <c r="H18" s="117">
        <v>1520</v>
      </c>
      <c r="I18" s="117" t="s">
        <v>32</v>
      </c>
      <c r="J18" s="117">
        <v>2026</v>
      </c>
      <c r="K18" s="195" t="s">
        <v>1894</v>
      </c>
      <c r="L18" s="195" t="s">
        <v>904</v>
      </c>
      <c r="M18" s="195" t="s">
        <v>1516</v>
      </c>
      <c r="N18" s="195" t="s">
        <v>519</v>
      </c>
      <c r="O18" s="195" t="s">
        <v>518</v>
      </c>
    </row>
    <row r="19" spans="1:15" s="147" customFormat="1" ht="129.6" customHeight="1" x14ac:dyDescent="0.25">
      <c r="A19" s="117">
        <v>15</v>
      </c>
      <c r="B19" s="100" t="s">
        <v>1402</v>
      </c>
      <c r="C19" s="100" t="s">
        <v>26</v>
      </c>
      <c r="D19" s="100" t="s">
        <v>1823</v>
      </c>
      <c r="E19" s="100" t="s">
        <v>1824</v>
      </c>
      <c r="F19" s="100"/>
      <c r="G19" s="117"/>
      <c r="H19" s="117"/>
      <c r="I19" s="117" t="s">
        <v>32</v>
      </c>
      <c r="J19" s="117">
        <v>2022</v>
      </c>
      <c r="K19" s="195" t="s">
        <v>881</v>
      </c>
      <c r="L19" s="195" t="s">
        <v>903</v>
      </c>
      <c r="M19" s="195" t="s">
        <v>1825</v>
      </c>
      <c r="N19" s="195" t="s">
        <v>520</v>
      </c>
      <c r="O19" s="195" t="s">
        <v>1569</v>
      </c>
    </row>
    <row r="20" spans="1:15" s="147" customFormat="1" ht="43.15" customHeight="1" x14ac:dyDescent="0.25">
      <c r="A20" s="117">
        <v>16</v>
      </c>
      <c r="B20" s="100" t="s">
        <v>1402</v>
      </c>
      <c r="C20" s="100" t="s">
        <v>27</v>
      </c>
      <c r="D20" s="100" t="s">
        <v>1436</v>
      </c>
      <c r="E20" s="100"/>
      <c r="F20" s="100" t="s">
        <v>154</v>
      </c>
      <c r="G20" s="117">
        <v>0</v>
      </c>
      <c r="H20" s="117">
        <v>10</v>
      </c>
      <c r="I20" s="117" t="s">
        <v>32</v>
      </c>
      <c r="J20" s="117">
        <v>2022</v>
      </c>
      <c r="K20" s="195" t="s">
        <v>903</v>
      </c>
      <c r="L20" s="195" t="s">
        <v>903</v>
      </c>
      <c r="M20" s="195" t="s">
        <v>1890</v>
      </c>
      <c r="N20" s="195" t="s">
        <v>521</v>
      </c>
      <c r="O20" s="195" t="s">
        <v>1833</v>
      </c>
    </row>
    <row r="21" spans="1:15" s="147" customFormat="1" ht="43.15" customHeight="1" x14ac:dyDescent="0.25">
      <c r="A21" s="117">
        <v>17</v>
      </c>
      <c r="B21" s="100" t="s">
        <v>1402</v>
      </c>
      <c r="C21" s="100" t="s">
        <v>27</v>
      </c>
      <c r="D21" s="100" t="s">
        <v>1437</v>
      </c>
      <c r="E21" s="100"/>
      <c r="F21" s="100" t="s">
        <v>154</v>
      </c>
      <c r="G21" s="117">
        <v>0</v>
      </c>
      <c r="H21" s="117">
        <v>10</v>
      </c>
      <c r="I21" s="117" t="s">
        <v>32</v>
      </c>
      <c r="J21" s="117">
        <v>2022</v>
      </c>
      <c r="K21" s="195" t="s">
        <v>1486</v>
      </c>
      <c r="L21" s="195" t="s">
        <v>903</v>
      </c>
      <c r="M21" s="195" t="s">
        <v>981</v>
      </c>
      <c r="N21" s="195" t="s">
        <v>521</v>
      </c>
      <c r="O21" s="195" t="s">
        <v>1833</v>
      </c>
    </row>
    <row r="22" spans="1:15" s="147" customFormat="1" ht="43.15" customHeight="1" x14ac:dyDescent="0.25">
      <c r="A22" s="117">
        <v>18</v>
      </c>
      <c r="B22" s="100" t="s">
        <v>1402</v>
      </c>
      <c r="C22" s="100" t="s">
        <v>27</v>
      </c>
      <c r="D22" s="100" t="s">
        <v>1826</v>
      </c>
      <c r="E22" s="100"/>
      <c r="F22" s="100" t="s">
        <v>155</v>
      </c>
      <c r="G22" s="117">
        <v>0</v>
      </c>
      <c r="H22" s="117">
        <v>10</v>
      </c>
      <c r="I22" s="117" t="s">
        <v>34</v>
      </c>
      <c r="J22" s="117">
        <v>2024</v>
      </c>
      <c r="K22" s="195" t="s">
        <v>1486</v>
      </c>
      <c r="L22" s="195" t="s">
        <v>903</v>
      </c>
      <c r="M22" s="195" t="s">
        <v>1827</v>
      </c>
      <c r="N22" s="195" t="s">
        <v>1828</v>
      </c>
      <c r="O22" s="195" t="s">
        <v>1829</v>
      </c>
    </row>
    <row r="23" spans="1:15" s="147" customFormat="1" ht="90" x14ac:dyDescent="0.25">
      <c r="A23" s="117">
        <v>19</v>
      </c>
      <c r="B23" s="100" t="s">
        <v>744</v>
      </c>
      <c r="C23" s="100" t="s">
        <v>26</v>
      </c>
      <c r="D23" s="100" t="s">
        <v>1438</v>
      </c>
      <c r="E23" s="100" t="s">
        <v>861</v>
      </c>
      <c r="F23" s="100"/>
      <c r="G23" s="117"/>
      <c r="H23" s="117"/>
      <c r="I23" s="117" t="s">
        <v>34</v>
      </c>
      <c r="J23" s="117">
        <v>2022</v>
      </c>
      <c r="K23" s="195" t="s">
        <v>903</v>
      </c>
      <c r="L23" s="195" t="s">
        <v>903</v>
      </c>
      <c r="M23" s="195" t="s">
        <v>522</v>
      </c>
      <c r="N23" s="195" t="s">
        <v>523</v>
      </c>
      <c r="O23" s="195" t="s">
        <v>1833</v>
      </c>
    </row>
    <row r="24" spans="1:15" s="147" customFormat="1" ht="51" customHeight="1" x14ac:dyDescent="0.25">
      <c r="A24" s="117">
        <v>20</v>
      </c>
      <c r="B24" s="100" t="s">
        <v>744</v>
      </c>
      <c r="C24" s="100" t="s">
        <v>27</v>
      </c>
      <c r="D24" s="100" t="s">
        <v>2014</v>
      </c>
      <c r="E24" s="100"/>
      <c r="F24" s="100" t="s">
        <v>154</v>
      </c>
      <c r="G24" s="117">
        <v>0</v>
      </c>
      <c r="H24" s="117">
        <v>3</v>
      </c>
      <c r="I24" s="117" t="s">
        <v>34</v>
      </c>
      <c r="J24" s="117">
        <v>2022</v>
      </c>
      <c r="K24" s="195" t="s">
        <v>903</v>
      </c>
      <c r="L24" s="195" t="s">
        <v>903</v>
      </c>
      <c r="M24" s="195" t="s">
        <v>1570</v>
      </c>
      <c r="N24" s="195" t="s">
        <v>1377</v>
      </c>
      <c r="O24" s="195" t="s">
        <v>1833</v>
      </c>
    </row>
    <row r="25" spans="1:15" s="147" customFormat="1" ht="43.15" customHeight="1" x14ac:dyDescent="0.25">
      <c r="A25" s="117">
        <v>21</v>
      </c>
      <c r="B25" s="100" t="s">
        <v>744</v>
      </c>
      <c r="C25" s="100" t="s">
        <v>27</v>
      </c>
      <c r="D25" s="100" t="s">
        <v>1572</v>
      </c>
      <c r="E25" s="100"/>
      <c r="F25" s="100" t="s">
        <v>154</v>
      </c>
      <c r="G25" s="117">
        <v>0</v>
      </c>
      <c r="H25" s="117">
        <v>5</v>
      </c>
      <c r="I25" s="117" t="s">
        <v>34</v>
      </c>
      <c r="J25" s="117">
        <v>2022</v>
      </c>
      <c r="K25" s="195" t="s">
        <v>903</v>
      </c>
      <c r="L25" s="195" t="s">
        <v>903</v>
      </c>
      <c r="M25" s="195" t="s">
        <v>1571</v>
      </c>
      <c r="N25" s="195" t="s">
        <v>524</v>
      </c>
      <c r="O25" s="195" t="s">
        <v>1833</v>
      </c>
    </row>
    <row r="26" spans="1:15" s="147" customFormat="1" ht="114.75" customHeight="1" x14ac:dyDescent="0.25">
      <c r="A26" s="117">
        <v>22</v>
      </c>
      <c r="B26" s="100" t="s">
        <v>1404</v>
      </c>
      <c r="C26" s="100" t="s">
        <v>26</v>
      </c>
      <c r="D26" s="100" t="s">
        <v>1646</v>
      </c>
      <c r="E26" s="100" t="s">
        <v>1647</v>
      </c>
      <c r="F26" s="100"/>
      <c r="G26" s="117"/>
      <c r="H26" s="117"/>
      <c r="I26" s="117" t="s">
        <v>32</v>
      </c>
      <c r="J26" s="117">
        <v>2022</v>
      </c>
      <c r="K26" s="195" t="s">
        <v>904</v>
      </c>
      <c r="L26" s="195" t="s">
        <v>904</v>
      </c>
      <c r="M26" s="195" t="s">
        <v>1650</v>
      </c>
      <c r="N26" s="195" t="s">
        <v>1651</v>
      </c>
      <c r="O26" s="195" t="s">
        <v>1652</v>
      </c>
    </row>
    <row r="27" spans="1:15" s="147" customFormat="1" ht="101.25" customHeight="1" x14ac:dyDescent="0.25">
      <c r="A27" s="117">
        <v>23</v>
      </c>
      <c r="B27" s="100" t="s">
        <v>1404</v>
      </c>
      <c r="C27" s="100" t="s">
        <v>26</v>
      </c>
      <c r="D27" s="100" t="s">
        <v>1648</v>
      </c>
      <c r="E27" s="100" t="s">
        <v>1649</v>
      </c>
      <c r="F27" s="100"/>
      <c r="G27" s="117"/>
      <c r="H27" s="117"/>
      <c r="I27" s="117" t="s">
        <v>34</v>
      </c>
      <c r="J27" s="117">
        <v>2023</v>
      </c>
      <c r="K27" s="195" t="s">
        <v>761</v>
      </c>
      <c r="L27" s="195" t="s">
        <v>904</v>
      </c>
      <c r="M27" s="195" t="s">
        <v>1653</v>
      </c>
      <c r="N27" s="195" t="s">
        <v>526</v>
      </c>
      <c r="O27" s="195" t="s">
        <v>555</v>
      </c>
    </row>
    <row r="28" spans="1:15" s="147" customFormat="1" ht="95.25" customHeight="1" x14ac:dyDescent="0.25">
      <c r="A28" s="117">
        <v>24</v>
      </c>
      <c r="B28" s="100" t="s">
        <v>863</v>
      </c>
      <c r="C28" s="100" t="s">
        <v>26</v>
      </c>
      <c r="D28" s="100" t="s">
        <v>1654</v>
      </c>
      <c r="E28" s="100" t="s">
        <v>1294</v>
      </c>
      <c r="F28" s="100"/>
      <c r="G28" s="117"/>
      <c r="H28" s="117"/>
      <c r="I28" s="117" t="s">
        <v>34</v>
      </c>
      <c r="J28" s="117">
        <v>2022</v>
      </c>
      <c r="K28" s="195" t="s">
        <v>937</v>
      </c>
      <c r="L28" s="195" t="s">
        <v>904</v>
      </c>
      <c r="M28" s="195" t="s">
        <v>1655</v>
      </c>
      <c r="N28" s="195" t="s">
        <v>1012</v>
      </c>
      <c r="O28" s="195" t="s">
        <v>1656</v>
      </c>
    </row>
    <row r="29" spans="1:15" s="147" customFormat="1" ht="95.25" customHeight="1" x14ac:dyDescent="0.25">
      <c r="A29" s="117">
        <v>25</v>
      </c>
      <c r="B29" s="100" t="s">
        <v>863</v>
      </c>
      <c r="C29" s="100" t="s">
        <v>26</v>
      </c>
      <c r="D29" s="100" t="s">
        <v>1657</v>
      </c>
      <c r="E29" s="100" t="s">
        <v>1658</v>
      </c>
      <c r="F29" s="100"/>
      <c r="G29" s="117"/>
      <c r="H29" s="117"/>
      <c r="I29" s="117" t="s">
        <v>34</v>
      </c>
      <c r="J29" s="117">
        <v>2022</v>
      </c>
      <c r="K29" s="195" t="s">
        <v>937</v>
      </c>
      <c r="L29" s="195" t="s">
        <v>904</v>
      </c>
      <c r="M29" s="195" t="s">
        <v>1660</v>
      </c>
      <c r="N29" s="195" t="s">
        <v>1012</v>
      </c>
      <c r="O29" s="195" t="s">
        <v>1893</v>
      </c>
    </row>
    <row r="30" spans="1:15" s="147" customFormat="1" ht="95.25" customHeight="1" x14ac:dyDescent="0.25">
      <c r="A30" s="117">
        <v>26</v>
      </c>
      <c r="B30" s="100" t="s">
        <v>863</v>
      </c>
      <c r="C30" s="100" t="s">
        <v>26</v>
      </c>
      <c r="D30" s="100" t="s">
        <v>1659</v>
      </c>
      <c r="E30" s="100" t="s">
        <v>1294</v>
      </c>
      <c r="F30" s="100"/>
      <c r="G30" s="117"/>
      <c r="H30" s="117"/>
      <c r="I30" s="117" t="s">
        <v>34</v>
      </c>
      <c r="J30" s="117">
        <v>2022</v>
      </c>
      <c r="K30" s="195" t="s">
        <v>937</v>
      </c>
      <c r="L30" s="195" t="s">
        <v>904</v>
      </c>
      <c r="M30" s="195" t="s">
        <v>1661</v>
      </c>
      <c r="N30" s="195" t="s">
        <v>1012</v>
      </c>
      <c r="O30" s="195" t="s">
        <v>1656</v>
      </c>
    </row>
    <row r="31" spans="1:15" s="147" customFormat="1" ht="95.25" customHeight="1" x14ac:dyDescent="0.25">
      <c r="A31" s="117">
        <v>27</v>
      </c>
      <c r="B31" s="100" t="s">
        <v>863</v>
      </c>
      <c r="C31" s="100" t="s">
        <v>27</v>
      </c>
      <c r="D31" s="100" t="s">
        <v>1662</v>
      </c>
      <c r="E31" s="100"/>
      <c r="F31" s="100" t="s">
        <v>154</v>
      </c>
      <c r="G31" s="117">
        <v>0</v>
      </c>
      <c r="H31" s="117">
        <v>29000</v>
      </c>
      <c r="I31" s="117" t="s">
        <v>34</v>
      </c>
      <c r="J31" s="117">
        <v>2024</v>
      </c>
      <c r="K31" s="195" t="s">
        <v>937</v>
      </c>
      <c r="L31" s="195" t="s">
        <v>1549</v>
      </c>
      <c r="M31" s="195" t="s">
        <v>1663</v>
      </c>
      <c r="N31" s="195" t="s">
        <v>1343</v>
      </c>
      <c r="O31" s="195" t="s">
        <v>528</v>
      </c>
    </row>
    <row r="32" spans="1:15" s="147" customFormat="1" ht="86.45" customHeight="1" x14ac:dyDescent="0.25">
      <c r="A32" s="117">
        <v>28</v>
      </c>
      <c r="B32" s="100" t="s">
        <v>863</v>
      </c>
      <c r="C32" s="100" t="s">
        <v>27</v>
      </c>
      <c r="D32" s="100" t="s">
        <v>1341</v>
      </c>
      <c r="E32" s="100"/>
      <c r="F32" s="100" t="s">
        <v>154</v>
      </c>
      <c r="G32" s="117">
        <v>0</v>
      </c>
      <c r="H32" s="117">
        <v>89000</v>
      </c>
      <c r="I32" s="117" t="s">
        <v>32</v>
      </c>
      <c r="J32" s="117">
        <v>2026</v>
      </c>
      <c r="K32" s="195" t="s">
        <v>937</v>
      </c>
      <c r="L32" s="195" t="s">
        <v>1549</v>
      </c>
      <c r="M32" s="195" t="s">
        <v>1342</v>
      </c>
      <c r="N32" s="195" t="s">
        <v>1343</v>
      </c>
      <c r="O32" s="195" t="s">
        <v>528</v>
      </c>
    </row>
    <row r="33" spans="1:15" s="147" customFormat="1" ht="86.45" customHeight="1" x14ac:dyDescent="0.25">
      <c r="A33" s="117">
        <v>29</v>
      </c>
      <c r="B33" s="100" t="s">
        <v>863</v>
      </c>
      <c r="C33" s="100" t="s">
        <v>27</v>
      </c>
      <c r="D33" s="100" t="s">
        <v>745</v>
      </c>
      <c r="E33" s="100"/>
      <c r="F33" s="100" t="s">
        <v>154</v>
      </c>
      <c r="G33" s="117">
        <v>0</v>
      </c>
      <c r="H33" s="117">
        <v>36000</v>
      </c>
      <c r="I33" s="117" t="s">
        <v>34</v>
      </c>
      <c r="J33" s="117">
        <v>2025</v>
      </c>
      <c r="K33" s="195" t="s">
        <v>937</v>
      </c>
      <c r="L33" s="195" t="s">
        <v>904</v>
      </c>
      <c r="M33" s="195" t="s">
        <v>1344</v>
      </c>
      <c r="N33" s="195" t="s">
        <v>527</v>
      </c>
      <c r="O33" s="195" t="s">
        <v>528</v>
      </c>
    </row>
    <row r="34" spans="1:15" s="147" customFormat="1" ht="72" customHeight="1" x14ac:dyDescent="0.25">
      <c r="A34" s="117">
        <v>30</v>
      </c>
      <c r="B34" s="100" t="s">
        <v>863</v>
      </c>
      <c r="C34" s="100" t="s">
        <v>27</v>
      </c>
      <c r="D34" s="100" t="s">
        <v>746</v>
      </c>
      <c r="E34" s="100"/>
      <c r="F34" s="100" t="s">
        <v>154</v>
      </c>
      <c r="G34" s="117">
        <v>0</v>
      </c>
      <c r="H34" s="117">
        <v>20000</v>
      </c>
      <c r="I34" s="117" t="s">
        <v>34</v>
      </c>
      <c r="J34" s="117">
        <v>2025</v>
      </c>
      <c r="K34" s="195" t="s">
        <v>937</v>
      </c>
      <c r="L34" s="195" t="s">
        <v>904</v>
      </c>
      <c r="M34" s="195" t="s">
        <v>1345</v>
      </c>
      <c r="N34" s="195" t="s">
        <v>527</v>
      </c>
      <c r="O34" s="195" t="s">
        <v>528</v>
      </c>
    </row>
    <row r="35" spans="1:15" s="147" customFormat="1" ht="100.9" customHeight="1" x14ac:dyDescent="0.25">
      <c r="A35" s="117">
        <v>31</v>
      </c>
      <c r="B35" s="100" t="s">
        <v>863</v>
      </c>
      <c r="C35" s="100" t="s">
        <v>27</v>
      </c>
      <c r="D35" s="100" t="s">
        <v>747</v>
      </c>
      <c r="E35" s="100"/>
      <c r="F35" s="100" t="s">
        <v>154</v>
      </c>
      <c r="G35" s="117">
        <v>0</v>
      </c>
      <c r="H35" s="117">
        <v>10000</v>
      </c>
      <c r="I35" s="117" t="s">
        <v>32</v>
      </c>
      <c r="J35" s="117">
        <v>2026</v>
      </c>
      <c r="K35" s="195" t="s">
        <v>937</v>
      </c>
      <c r="L35" s="195" t="s">
        <v>904</v>
      </c>
      <c r="M35" s="195" t="s">
        <v>1346</v>
      </c>
      <c r="N35" s="195" t="s">
        <v>527</v>
      </c>
      <c r="O35" s="195" t="s">
        <v>528</v>
      </c>
    </row>
    <row r="36" spans="1:15" s="147" customFormat="1" ht="105" customHeight="1" x14ac:dyDescent="0.25">
      <c r="A36" s="117">
        <v>32</v>
      </c>
      <c r="B36" s="100" t="s">
        <v>612</v>
      </c>
      <c r="C36" s="100" t="s">
        <v>26</v>
      </c>
      <c r="D36" s="100" t="s">
        <v>1964</v>
      </c>
      <c r="E36" s="100" t="s">
        <v>1965</v>
      </c>
      <c r="F36" s="100"/>
      <c r="G36" s="117"/>
      <c r="H36" s="117"/>
      <c r="I36" s="117" t="s">
        <v>34</v>
      </c>
      <c r="J36" s="117">
        <v>2023</v>
      </c>
      <c r="K36" s="195" t="s">
        <v>761</v>
      </c>
      <c r="L36" s="195" t="s">
        <v>1517</v>
      </c>
      <c r="M36" s="195" t="s">
        <v>1248</v>
      </c>
      <c r="N36" s="195" t="s">
        <v>544</v>
      </c>
      <c r="O36" s="195" t="s">
        <v>1942</v>
      </c>
    </row>
    <row r="37" spans="1:15" s="147" customFormat="1" ht="75" customHeight="1" x14ac:dyDescent="0.25">
      <c r="A37" s="117">
        <v>33</v>
      </c>
      <c r="B37" s="100" t="s">
        <v>613</v>
      </c>
      <c r="C37" s="100" t="s">
        <v>27</v>
      </c>
      <c r="D37" s="100" t="s">
        <v>1249</v>
      </c>
      <c r="E37" s="100"/>
      <c r="F37" s="100" t="s">
        <v>154</v>
      </c>
      <c r="G37" s="117">
        <v>0</v>
      </c>
      <c r="H37" s="117">
        <v>3</v>
      </c>
      <c r="I37" s="117" t="s">
        <v>34</v>
      </c>
      <c r="J37" s="117">
        <v>2025</v>
      </c>
      <c r="K37" s="195" t="s">
        <v>858</v>
      </c>
      <c r="L37" s="195" t="s">
        <v>1517</v>
      </c>
      <c r="M37" s="195" t="s">
        <v>1966</v>
      </c>
      <c r="N37" s="195" t="s">
        <v>545</v>
      </c>
      <c r="O37" s="195" t="s">
        <v>1439</v>
      </c>
    </row>
    <row r="38" spans="1:15" s="147" customFormat="1" ht="75" customHeight="1" x14ac:dyDescent="0.25">
      <c r="A38" s="117">
        <v>34</v>
      </c>
      <c r="B38" s="100" t="s">
        <v>613</v>
      </c>
      <c r="C38" s="100" t="s">
        <v>26</v>
      </c>
      <c r="D38" s="100" t="s">
        <v>1967</v>
      </c>
      <c r="E38" s="100" t="s">
        <v>1968</v>
      </c>
      <c r="F38" s="100"/>
      <c r="G38" s="117"/>
      <c r="H38" s="117"/>
      <c r="I38" s="117" t="s">
        <v>32</v>
      </c>
      <c r="J38" s="117">
        <v>2026</v>
      </c>
      <c r="K38" s="195" t="s">
        <v>858</v>
      </c>
      <c r="L38" s="195" t="s">
        <v>1969</v>
      </c>
      <c r="M38" s="195" t="s">
        <v>1970</v>
      </c>
      <c r="N38" s="195" t="s">
        <v>545</v>
      </c>
      <c r="O38" s="195" t="s">
        <v>1971</v>
      </c>
    </row>
    <row r="39" spans="1:15" s="147" customFormat="1" ht="155.25" customHeight="1" x14ac:dyDescent="0.25">
      <c r="A39" s="117">
        <v>35</v>
      </c>
      <c r="B39" s="100" t="s">
        <v>613</v>
      </c>
      <c r="C39" s="100" t="s">
        <v>27</v>
      </c>
      <c r="D39" s="100" t="s">
        <v>1250</v>
      </c>
      <c r="E39" s="100"/>
      <c r="F39" s="100" t="s">
        <v>154</v>
      </c>
      <c r="G39" s="117">
        <v>0</v>
      </c>
      <c r="H39" s="117">
        <v>2000</v>
      </c>
      <c r="I39" s="117" t="s">
        <v>34</v>
      </c>
      <c r="J39" s="117">
        <v>2025</v>
      </c>
      <c r="K39" s="195" t="s">
        <v>860</v>
      </c>
      <c r="L39" s="195" t="s">
        <v>1517</v>
      </c>
      <c r="M39" s="195" t="s">
        <v>1518</v>
      </c>
      <c r="N39" s="195" t="s">
        <v>859</v>
      </c>
      <c r="O39" s="195" t="s">
        <v>1251</v>
      </c>
    </row>
    <row r="40" spans="1:15" s="147" customFormat="1" ht="150.75" customHeight="1" x14ac:dyDescent="0.25">
      <c r="A40" s="117">
        <v>36</v>
      </c>
      <c r="B40" s="100" t="s">
        <v>1406</v>
      </c>
      <c r="C40" s="100" t="s">
        <v>26</v>
      </c>
      <c r="D40" s="100" t="s">
        <v>982</v>
      </c>
      <c r="E40" s="100" t="s">
        <v>1849</v>
      </c>
      <c r="F40" s="100"/>
      <c r="G40" s="117"/>
      <c r="H40" s="117"/>
      <c r="I40" s="117" t="s">
        <v>34</v>
      </c>
      <c r="J40" s="117">
        <v>2022</v>
      </c>
      <c r="K40" s="195" t="s">
        <v>1483</v>
      </c>
      <c r="L40" s="195" t="s">
        <v>1484</v>
      </c>
      <c r="M40" s="195" t="s">
        <v>1235</v>
      </c>
      <c r="N40" s="195" t="s">
        <v>1850</v>
      </c>
      <c r="O40" s="195" t="s">
        <v>1519</v>
      </c>
    </row>
    <row r="41" spans="1:15" s="147" customFormat="1" ht="153" customHeight="1" x14ac:dyDescent="0.25">
      <c r="A41" s="117">
        <v>37</v>
      </c>
      <c r="B41" s="100" t="s">
        <v>614</v>
      </c>
      <c r="C41" s="100" t="s">
        <v>26</v>
      </c>
      <c r="D41" s="100" t="s">
        <v>1233</v>
      </c>
      <c r="E41" s="100" t="s">
        <v>1234</v>
      </c>
      <c r="F41" s="100"/>
      <c r="G41" s="117"/>
      <c r="H41" s="117"/>
      <c r="I41" s="117" t="s">
        <v>34</v>
      </c>
      <c r="J41" s="117">
        <v>2022</v>
      </c>
      <c r="K41" s="195" t="s">
        <v>1520</v>
      </c>
      <c r="L41" s="195" t="s">
        <v>1521</v>
      </c>
      <c r="M41" s="195" t="s">
        <v>1851</v>
      </c>
      <c r="N41" s="195" t="s">
        <v>1852</v>
      </c>
      <c r="O41" s="195" t="s">
        <v>1236</v>
      </c>
    </row>
    <row r="42" spans="1:15" s="147" customFormat="1" ht="153" customHeight="1" x14ac:dyDescent="0.25">
      <c r="A42" s="117">
        <v>38</v>
      </c>
      <c r="B42" s="100" t="s">
        <v>614</v>
      </c>
      <c r="C42" s="100" t="s">
        <v>27</v>
      </c>
      <c r="D42" s="100" t="s">
        <v>1853</v>
      </c>
      <c r="E42" s="100"/>
      <c r="F42" s="100" t="s">
        <v>154</v>
      </c>
      <c r="G42" s="117">
        <v>0</v>
      </c>
      <c r="H42" s="117">
        <v>6</v>
      </c>
      <c r="I42" s="117" t="s">
        <v>34</v>
      </c>
      <c r="J42" s="117">
        <v>2025</v>
      </c>
      <c r="K42" s="195" t="s">
        <v>1526</v>
      </c>
      <c r="L42" s="195" t="s">
        <v>1484</v>
      </c>
      <c r="M42" s="195" t="s">
        <v>1855</v>
      </c>
      <c r="N42" s="195" t="s">
        <v>1856</v>
      </c>
      <c r="O42" s="195" t="s">
        <v>1858</v>
      </c>
    </row>
    <row r="43" spans="1:15" s="147" customFormat="1" ht="153" customHeight="1" x14ac:dyDescent="0.25">
      <c r="A43" s="117">
        <v>39</v>
      </c>
      <c r="B43" s="100" t="s">
        <v>614</v>
      </c>
      <c r="C43" s="100" t="s">
        <v>27</v>
      </c>
      <c r="D43" s="100" t="s">
        <v>1854</v>
      </c>
      <c r="E43" s="100"/>
      <c r="F43" s="100" t="s">
        <v>154</v>
      </c>
      <c r="G43" s="117">
        <v>0</v>
      </c>
      <c r="H43" s="117">
        <v>1790</v>
      </c>
      <c r="I43" s="117" t="s">
        <v>32</v>
      </c>
      <c r="J43" s="117">
        <v>2026</v>
      </c>
      <c r="K43" s="195" t="s">
        <v>1526</v>
      </c>
      <c r="L43" s="195" t="s">
        <v>1484</v>
      </c>
      <c r="M43" s="195" t="s">
        <v>1860</v>
      </c>
      <c r="N43" s="195" t="s">
        <v>1857</v>
      </c>
      <c r="O43" s="195" t="s">
        <v>1858</v>
      </c>
    </row>
    <row r="44" spans="1:15" s="147" customFormat="1" ht="153" customHeight="1" x14ac:dyDescent="0.25">
      <c r="A44" s="117">
        <v>40</v>
      </c>
      <c r="B44" s="100" t="s">
        <v>614</v>
      </c>
      <c r="C44" s="100" t="s">
        <v>27</v>
      </c>
      <c r="D44" s="100" t="s">
        <v>1859</v>
      </c>
      <c r="E44" s="100"/>
      <c r="F44" s="100" t="s">
        <v>154</v>
      </c>
      <c r="G44" s="117">
        <v>0</v>
      </c>
      <c r="H44" s="117">
        <v>62000</v>
      </c>
      <c r="I44" s="117" t="s">
        <v>32</v>
      </c>
      <c r="J44" s="117">
        <v>2026</v>
      </c>
      <c r="K44" s="195" t="s">
        <v>1526</v>
      </c>
      <c r="L44" s="195" t="s">
        <v>1484</v>
      </c>
      <c r="M44" s="195" t="s">
        <v>1861</v>
      </c>
      <c r="N44" s="195" t="s">
        <v>1862</v>
      </c>
      <c r="O44" s="195" t="s">
        <v>1858</v>
      </c>
    </row>
    <row r="45" spans="1:15" s="147" customFormat="1" ht="56.25" customHeight="1" x14ac:dyDescent="0.25">
      <c r="A45" s="117">
        <v>41</v>
      </c>
      <c r="B45" s="100" t="s">
        <v>614</v>
      </c>
      <c r="C45" s="100" t="s">
        <v>27</v>
      </c>
      <c r="D45" s="100" t="s">
        <v>1895</v>
      </c>
      <c r="E45" s="100"/>
      <c r="F45" s="100" t="s">
        <v>154</v>
      </c>
      <c r="G45" s="117">
        <v>0</v>
      </c>
      <c r="H45" s="117">
        <v>5</v>
      </c>
      <c r="I45" s="117" t="s">
        <v>34</v>
      </c>
      <c r="J45" s="117">
        <v>2025</v>
      </c>
      <c r="K45" s="195" t="s">
        <v>1523</v>
      </c>
      <c r="L45" s="195" t="s">
        <v>1522</v>
      </c>
      <c r="M45" s="195" t="s">
        <v>1899</v>
      </c>
      <c r="N45" s="195" t="s">
        <v>1237</v>
      </c>
      <c r="O45" s="195" t="s">
        <v>528</v>
      </c>
    </row>
    <row r="46" spans="1:15" s="147" customFormat="1" ht="56.25" customHeight="1" x14ac:dyDescent="0.25">
      <c r="A46" s="117">
        <v>42</v>
      </c>
      <c r="B46" s="100" t="s">
        <v>614</v>
      </c>
      <c r="C46" s="100" t="s">
        <v>27</v>
      </c>
      <c r="D46" s="100" t="s">
        <v>1895</v>
      </c>
      <c r="E46" s="100"/>
      <c r="F46" s="100" t="s">
        <v>154</v>
      </c>
      <c r="G46" s="117">
        <v>0</v>
      </c>
      <c r="H46" s="117">
        <v>1</v>
      </c>
      <c r="I46" s="117" t="s">
        <v>34</v>
      </c>
      <c r="J46" s="117">
        <v>2025</v>
      </c>
      <c r="K46" s="195" t="s">
        <v>1523</v>
      </c>
      <c r="L46" s="195" t="s">
        <v>1522</v>
      </c>
      <c r="M46" s="195" t="s">
        <v>1898</v>
      </c>
      <c r="N46" s="195" t="s">
        <v>1863</v>
      </c>
      <c r="O46" s="195" t="s">
        <v>528</v>
      </c>
    </row>
    <row r="47" spans="1:15" s="147" customFormat="1" ht="56.25" customHeight="1" x14ac:dyDescent="0.25">
      <c r="A47" s="117">
        <v>43</v>
      </c>
      <c r="B47" s="100" t="s">
        <v>614</v>
      </c>
      <c r="C47" s="100" t="s">
        <v>27</v>
      </c>
      <c r="D47" s="100" t="s">
        <v>1896</v>
      </c>
      <c r="E47" s="100"/>
      <c r="F47" s="100" t="s">
        <v>154</v>
      </c>
      <c r="G47" s="117">
        <v>0</v>
      </c>
      <c r="H47" s="117">
        <v>19</v>
      </c>
      <c r="I47" s="117" t="s">
        <v>32</v>
      </c>
      <c r="J47" s="117">
        <v>2026</v>
      </c>
      <c r="K47" s="195" t="s">
        <v>1523</v>
      </c>
      <c r="L47" s="195" t="s">
        <v>1522</v>
      </c>
      <c r="M47" s="195" t="s">
        <v>1897</v>
      </c>
      <c r="N47" s="195" t="s">
        <v>1237</v>
      </c>
      <c r="O47" s="195" t="s">
        <v>528</v>
      </c>
    </row>
    <row r="48" spans="1:15" s="147" customFormat="1" ht="186.75" customHeight="1" x14ac:dyDescent="0.25">
      <c r="A48" s="117">
        <v>44</v>
      </c>
      <c r="B48" s="100" t="s">
        <v>1031</v>
      </c>
      <c r="C48" s="100" t="s">
        <v>26</v>
      </c>
      <c r="D48" s="100" t="s">
        <v>1277</v>
      </c>
      <c r="E48" s="100" t="s">
        <v>983</v>
      </c>
      <c r="F48" s="100"/>
      <c r="G48" s="117"/>
      <c r="H48" s="117"/>
      <c r="I48" s="117" t="s">
        <v>34</v>
      </c>
      <c r="J48" s="117">
        <v>2022</v>
      </c>
      <c r="K48" s="195" t="s">
        <v>761</v>
      </c>
      <c r="L48" s="195" t="s">
        <v>1497</v>
      </c>
      <c r="M48" s="195" t="s">
        <v>1273</v>
      </c>
      <c r="N48" s="195" t="s">
        <v>546</v>
      </c>
      <c r="O48" s="195" t="s">
        <v>1941</v>
      </c>
    </row>
    <row r="49" spans="1:15" s="147" customFormat="1" ht="104.25" customHeight="1" x14ac:dyDescent="0.25">
      <c r="A49" s="117">
        <v>45</v>
      </c>
      <c r="B49" s="100" t="s">
        <v>615</v>
      </c>
      <c r="C49" s="100" t="s">
        <v>26</v>
      </c>
      <c r="D49" s="100" t="s">
        <v>1907</v>
      </c>
      <c r="E49" s="100" t="s">
        <v>1832</v>
      </c>
      <c r="F49" s="100"/>
      <c r="G49" s="117"/>
      <c r="H49" s="117"/>
      <c r="I49" s="117" t="s">
        <v>34</v>
      </c>
      <c r="J49" s="117">
        <v>2024</v>
      </c>
      <c r="K49" s="195" t="s">
        <v>1274</v>
      </c>
      <c r="L49" s="195" t="s">
        <v>940</v>
      </c>
      <c r="M49" s="195" t="s">
        <v>1973</v>
      </c>
      <c r="N49" s="195" t="s">
        <v>1275</v>
      </c>
      <c r="O49" s="195" t="s">
        <v>1276</v>
      </c>
    </row>
    <row r="50" spans="1:15" s="147" customFormat="1" ht="104.25" customHeight="1" x14ac:dyDescent="0.25">
      <c r="A50" s="117">
        <v>46</v>
      </c>
      <c r="B50" s="100" t="s">
        <v>1407</v>
      </c>
      <c r="C50" s="100" t="s">
        <v>26</v>
      </c>
      <c r="D50" s="100" t="s">
        <v>1409</v>
      </c>
      <c r="E50" s="100" t="s">
        <v>1864</v>
      </c>
      <c r="F50" s="100"/>
      <c r="G50" s="117"/>
      <c r="H50" s="117"/>
      <c r="I50" s="117" t="s">
        <v>34</v>
      </c>
      <c r="J50" s="117">
        <v>2022</v>
      </c>
      <c r="K50" s="195" t="s">
        <v>761</v>
      </c>
      <c r="L50" s="195" t="s">
        <v>1484</v>
      </c>
      <c r="M50" s="195" t="s">
        <v>1524</v>
      </c>
      <c r="N50" s="195" t="s">
        <v>1408</v>
      </c>
      <c r="O50" s="195" t="s">
        <v>1525</v>
      </c>
    </row>
    <row r="51" spans="1:15" s="147" customFormat="1" ht="100.9" customHeight="1" x14ac:dyDescent="0.25">
      <c r="A51" s="117">
        <v>47</v>
      </c>
      <c r="B51" s="100" t="s">
        <v>616</v>
      </c>
      <c r="C51" s="100" t="s">
        <v>26</v>
      </c>
      <c r="D51" s="100" t="s">
        <v>1865</v>
      </c>
      <c r="E51" s="100" t="s">
        <v>1238</v>
      </c>
      <c r="F51" s="100"/>
      <c r="G51" s="117"/>
      <c r="H51" s="117"/>
      <c r="I51" s="117" t="s">
        <v>34</v>
      </c>
      <c r="J51" s="117">
        <v>2022</v>
      </c>
      <c r="K51" s="195" t="s">
        <v>1526</v>
      </c>
      <c r="L51" s="195" t="s">
        <v>1484</v>
      </c>
      <c r="M51" s="195" t="s">
        <v>1867</v>
      </c>
      <c r="N51" s="195" t="s">
        <v>1239</v>
      </c>
      <c r="O51" s="195" t="s">
        <v>1440</v>
      </c>
    </row>
    <row r="52" spans="1:15" s="147" customFormat="1" ht="72" customHeight="1" x14ac:dyDescent="0.25">
      <c r="A52" s="117">
        <v>48</v>
      </c>
      <c r="B52" s="100" t="s">
        <v>616</v>
      </c>
      <c r="C52" s="100" t="s">
        <v>27</v>
      </c>
      <c r="D52" s="100" t="s">
        <v>1866</v>
      </c>
      <c r="E52" s="100"/>
      <c r="F52" s="100" t="s">
        <v>154</v>
      </c>
      <c r="G52" s="117">
        <v>0</v>
      </c>
      <c r="H52" s="117">
        <v>5</v>
      </c>
      <c r="I52" s="117" t="s">
        <v>34</v>
      </c>
      <c r="J52" s="117">
        <v>2024</v>
      </c>
      <c r="K52" s="195" t="s">
        <v>1527</v>
      </c>
      <c r="L52" s="195" t="s">
        <v>1484</v>
      </c>
      <c r="M52" s="195" t="s">
        <v>1868</v>
      </c>
      <c r="N52" s="195" t="s">
        <v>547</v>
      </c>
      <c r="O52" s="195" t="s">
        <v>1441</v>
      </c>
    </row>
    <row r="53" spans="1:15" s="147" customFormat="1" ht="72" customHeight="1" x14ac:dyDescent="0.25">
      <c r="A53" s="117">
        <v>49</v>
      </c>
      <c r="B53" s="100" t="s">
        <v>616</v>
      </c>
      <c r="C53" s="100" t="s">
        <v>27</v>
      </c>
      <c r="D53" s="100" t="s">
        <v>1866</v>
      </c>
      <c r="E53" s="100"/>
      <c r="F53" s="100" t="s">
        <v>154</v>
      </c>
      <c r="G53" s="117">
        <v>5</v>
      </c>
      <c r="H53" s="117">
        <v>12</v>
      </c>
      <c r="I53" s="117" t="s">
        <v>34</v>
      </c>
      <c r="J53" s="117">
        <v>2025</v>
      </c>
      <c r="K53" s="195" t="s">
        <v>1527</v>
      </c>
      <c r="L53" s="195" t="s">
        <v>1484</v>
      </c>
      <c r="M53" s="195" t="s">
        <v>1868</v>
      </c>
      <c r="N53" s="195" t="s">
        <v>547</v>
      </c>
      <c r="O53" s="195" t="s">
        <v>1441</v>
      </c>
    </row>
    <row r="54" spans="1:15" s="147" customFormat="1" ht="72" customHeight="1" x14ac:dyDescent="0.25">
      <c r="A54" s="117">
        <v>50</v>
      </c>
      <c r="B54" s="100" t="s">
        <v>616</v>
      </c>
      <c r="C54" s="100" t="s">
        <v>27</v>
      </c>
      <c r="D54" s="100" t="s">
        <v>1866</v>
      </c>
      <c r="E54" s="100"/>
      <c r="F54" s="100" t="s">
        <v>154</v>
      </c>
      <c r="G54" s="117">
        <v>12</v>
      </c>
      <c r="H54" s="117">
        <v>15</v>
      </c>
      <c r="I54" s="117" t="s">
        <v>32</v>
      </c>
      <c r="J54" s="117">
        <v>2026</v>
      </c>
      <c r="K54" s="195" t="s">
        <v>1527</v>
      </c>
      <c r="L54" s="195" t="s">
        <v>1484</v>
      </c>
      <c r="M54" s="195" t="s">
        <v>1868</v>
      </c>
      <c r="N54" s="195" t="s">
        <v>547</v>
      </c>
      <c r="O54" s="195" t="s">
        <v>1441</v>
      </c>
    </row>
    <row r="55" spans="1:15" s="147" customFormat="1" ht="72" customHeight="1" x14ac:dyDescent="0.25">
      <c r="A55" s="117">
        <v>51</v>
      </c>
      <c r="B55" s="100" t="s">
        <v>616</v>
      </c>
      <c r="C55" s="100" t="s">
        <v>26</v>
      </c>
      <c r="D55" s="100" t="s">
        <v>1869</v>
      </c>
      <c r="E55" s="100" t="s">
        <v>1870</v>
      </c>
      <c r="F55" s="100"/>
      <c r="G55" s="117"/>
      <c r="H55" s="117"/>
      <c r="I55" s="117" t="s">
        <v>34</v>
      </c>
      <c r="J55" s="117">
        <v>2022</v>
      </c>
      <c r="K55" s="195" t="s">
        <v>1526</v>
      </c>
      <c r="L55" s="195" t="s">
        <v>1484</v>
      </c>
      <c r="M55" s="195" t="s">
        <v>1867</v>
      </c>
      <c r="N55" s="195" t="s">
        <v>1239</v>
      </c>
      <c r="O55" s="195" t="s">
        <v>1440</v>
      </c>
    </row>
    <row r="56" spans="1:15" s="147" customFormat="1" ht="72" customHeight="1" x14ac:dyDescent="0.25">
      <c r="A56" s="117">
        <v>52</v>
      </c>
      <c r="B56" s="100" t="s">
        <v>616</v>
      </c>
      <c r="C56" s="100" t="s">
        <v>27</v>
      </c>
      <c r="D56" s="100" t="s">
        <v>1242</v>
      </c>
      <c r="E56" s="100"/>
      <c r="F56" s="100" t="s">
        <v>154</v>
      </c>
      <c r="G56" s="117">
        <v>0</v>
      </c>
      <c r="H56" s="117">
        <v>10</v>
      </c>
      <c r="I56" s="117" t="s">
        <v>32</v>
      </c>
      <c r="J56" s="117">
        <v>2026</v>
      </c>
      <c r="K56" s="195" t="s">
        <v>1527</v>
      </c>
      <c r="L56" s="195" t="s">
        <v>1484</v>
      </c>
      <c r="M56" s="195" t="s">
        <v>1868</v>
      </c>
      <c r="N56" s="195" t="s">
        <v>1891</v>
      </c>
      <c r="O56" s="195" t="s">
        <v>1441</v>
      </c>
    </row>
    <row r="57" spans="1:15" s="147" customFormat="1" ht="100.9" customHeight="1" x14ac:dyDescent="0.25">
      <c r="A57" s="117">
        <v>53</v>
      </c>
      <c r="B57" s="100" t="s">
        <v>617</v>
      </c>
      <c r="C57" s="100" t="s">
        <v>26</v>
      </c>
      <c r="D57" s="100" t="s">
        <v>1873</v>
      </c>
      <c r="E57" s="100" t="s">
        <v>1238</v>
      </c>
      <c r="F57" s="100"/>
      <c r="G57" s="117"/>
      <c r="H57" s="117"/>
      <c r="I57" s="117" t="s">
        <v>34</v>
      </c>
      <c r="J57" s="117">
        <v>2022</v>
      </c>
      <c r="K57" s="195" t="s">
        <v>1526</v>
      </c>
      <c r="L57" s="195" t="s">
        <v>1484</v>
      </c>
      <c r="M57" s="195" t="s">
        <v>1871</v>
      </c>
      <c r="N57" s="195" t="s">
        <v>1239</v>
      </c>
      <c r="O57" s="195" t="s">
        <v>1440</v>
      </c>
    </row>
    <row r="58" spans="1:15" s="147" customFormat="1" ht="57.6" customHeight="1" x14ac:dyDescent="0.25">
      <c r="A58" s="117">
        <v>54</v>
      </c>
      <c r="B58" s="100" t="s">
        <v>617</v>
      </c>
      <c r="C58" s="100" t="s">
        <v>27</v>
      </c>
      <c r="D58" s="100" t="s">
        <v>1241</v>
      </c>
      <c r="E58" s="100"/>
      <c r="F58" s="100" t="s">
        <v>154</v>
      </c>
      <c r="G58" s="117">
        <v>0</v>
      </c>
      <c r="H58" s="117">
        <v>5</v>
      </c>
      <c r="I58" s="117" t="s">
        <v>34</v>
      </c>
      <c r="J58" s="117">
        <v>2024</v>
      </c>
      <c r="K58" s="195" t="s">
        <v>1527</v>
      </c>
      <c r="L58" s="195" t="s">
        <v>1484</v>
      </c>
      <c r="M58" s="195" t="s">
        <v>1872</v>
      </c>
      <c r="N58" s="195" t="s">
        <v>547</v>
      </c>
      <c r="O58" s="195" t="s">
        <v>1441</v>
      </c>
    </row>
    <row r="59" spans="1:15" s="147" customFormat="1" ht="57.6" customHeight="1" x14ac:dyDescent="0.25">
      <c r="A59" s="117">
        <v>55</v>
      </c>
      <c r="B59" s="100" t="s">
        <v>617</v>
      </c>
      <c r="C59" s="100" t="s">
        <v>27</v>
      </c>
      <c r="D59" s="100" t="s">
        <v>1241</v>
      </c>
      <c r="E59" s="100"/>
      <c r="F59" s="100" t="s">
        <v>154</v>
      </c>
      <c r="G59" s="117">
        <v>5</v>
      </c>
      <c r="H59" s="117">
        <v>12</v>
      </c>
      <c r="I59" s="117" t="s">
        <v>34</v>
      </c>
      <c r="J59" s="117">
        <v>2025</v>
      </c>
      <c r="K59" s="195" t="s">
        <v>1527</v>
      </c>
      <c r="L59" s="195" t="s">
        <v>1484</v>
      </c>
      <c r="M59" s="195" t="s">
        <v>1872</v>
      </c>
      <c r="N59" s="195" t="s">
        <v>547</v>
      </c>
      <c r="O59" s="195" t="s">
        <v>1441</v>
      </c>
    </row>
    <row r="60" spans="1:15" s="147" customFormat="1" ht="57.6" customHeight="1" x14ac:dyDescent="0.25">
      <c r="A60" s="117">
        <v>56</v>
      </c>
      <c r="B60" s="100" t="s">
        <v>617</v>
      </c>
      <c r="C60" s="100" t="s">
        <v>27</v>
      </c>
      <c r="D60" s="100" t="s">
        <v>1241</v>
      </c>
      <c r="E60" s="100"/>
      <c r="F60" s="100" t="s">
        <v>154</v>
      </c>
      <c r="G60" s="117">
        <v>12</v>
      </c>
      <c r="H60" s="117">
        <v>15</v>
      </c>
      <c r="I60" s="117" t="s">
        <v>32</v>
      </c>
      <c r="J60" s="117">
        <v>2026</v>
      </c>
      <c r="K60" s="195" t="s">
        <v>1527</v>
      </c>
      <c r="L60" s="195" t="s">
        <v>1484</v>
      </c>
      <c r="M60" s="195" t="s">
        <v>1872</v>
      </c>
      <c r="N60" s="195" t="s">
        <v>547</v>
      </c>
      <c r="O60" s="195" t="s">
        <v>1441</v>
      </c>
    </row>
    <row r="61" spans="1:15" s="147" customFormat="1" ht="57.6" customHeight="1" x14ac:dyDescent="0.25">
      <c r="A61" s="117">
        <v>57</v>
      </c>
      <c r="B61" s="100" t="s">
        <v>617</v>
      </c>
      <c r="C61" s="100" t="s">
        <v>26</v>
      </c>
      <c r="D61" s="100" t="s">
        <v>1874</v>
      </c>
      <c r="E61" s="100" t="s">
        <v>1870</v>
      </c>
      <c r="F61" s="100"/>
      <c r="G61" s="117"/>
      <c r="H61" s="117"/>
      <c r="I61" s="117" t="s">
        <v>34</v>
      </c>
      <c r="J61" s="117">
        <v>2022</v>
      </c>
      <c r="K61" s="195" t="s">
        <v>1526</v>
      </c>
      <c r="L61" s="195" t="s">
        <v>1484</v>
      </c>
      <c r="M61" s="195" t="s">
        <v>1867</v>
      </c>
      <c r="N61" s="195" t="s">
        <v>1239</v>
      </c>
      <c r="O61" s="195" t="s">
        <v>1440</v>
      </c>
    </row>
    <row r="62" spans="1:15" s="147" customFormat="1" ht="72" customHeight="1" x14ac:dyDescent="0.25">
      <c r="A62" s="117">
        <v>58</v>
      </c>
      <c r="B62" s="100" t="s">
        <v>617</v>
      </c>
      <c r="C62" s="100" t="s">
        <v>27</v>
      </c>
      <c r="D62" s="100" t="s">
        <v>1240</v>
      </c>
      <c r="E62" s="100"/>
      <c r="F62" s="100" t="s">
        <v>154</v>
      </c>
      <c r="G62" s="117">
        <v>0</v>
      </c>
      <c r="H62" s="117">
        <v>10</v>
      </c>
      <c r="I62" s="117" t="s">
        <v>32</v>
      </c>
      <c r="J62" s="117">
        <v>2026</v>
      </c>
      <c r="K62" s="195" t="s">
        <v>1527</v>
      </c>
      <c r="L62" s="195" t="s">
        <v>1484</v>
      </c>
      <c r="M62" s="195" t="s">
        <v>1872</v>
      </c>
      <c r="N62" s="195" t="s">
        <v>1528</v>
      </c>
      <c r="O62" s="195" t="s">
        <v>1441</v>
      </c>
    </row>
    <row r="63" spans="1:15" s="149" customFormat="1" ht="153.75" customHeight="1" x14ac:dyDescent="0.25">
      <c r="A63" s="117">
        <v>59</v>
      </c>
      <c r="B63" s="100" t="s">
        <v>749</v>
      </c>
      <c r="C63" s="100" t="s">
        <v>26</v>
      </c>
      <c r="D63" s="100" t="s">
        <v>1529</v>
      </c>
      <c r="E63" s="100" t="s">
        <v>1089</v>
      </c>
      <c r="F63" s="100"/>
      <c r="G63" s="117"/>
      <c r="H63" s="117"/>
      <c r="I63" s="117" t="s">
        <v>32</v>
      </c>
      <c r="J63" s="117">
        <v>2022</v>
      </c>
      <c r="K63" s="195" t="s">
        <v>761</v>
      </c>
      <c r="L63" s="195" t="s">
        <v>904</v>
      </c>
      <c r="M63" s="195" t="s">
        <v>1532</v>
      </c>
      <c r="N63" s="195" t="s">
        <v>529</v>
      </c>
      <c r="O63" s="195" t="s">
        <v>1531</v>
      </c>
    </row>
    <row r="64" spans="1:15" s="149" customFormat="1" ht="86.25" customHeight="1" x14ac:dyDescent="0.25">
      <c r="A64" s="117">
        <v>60</v>
      </c>
      <c r="B64" s="100" t="s">
        <v>749</v>
      </c>
      <c r="C64" s="100" t="s">
        <v>27</v>
      </c>
      <c r="D64" s="100" t="s">
        <v>1530</v>
      </c>
      <c r="E64" s="100"/>
      <c r="F64" s="100" t="s">
        <v>154</v>
      </c>
      <c r="G64" s="117">
        <v>0</v>
      </c>
      <c r="H64" s="117">
        <v>1</v>
      </c>
      <c r="I64" s="117" t="s">
        <v>34</v>
      </c>
      <c r="J64" s="117">
        <v>2022</v>
      </c>
      <c r="K64" s="195" t="s">
        <v>1348</v>
      </c>
      <c r="L64" s="195" t="s">
        <v>904</v>
      </c>
      <c r="M64" s="195" t="s">
        <v>1940</v>
      </c>
      <c r="N64" s="195" t="s">
        <v>1349</v>
      </c>
      <c r="O64" s="195" t="s">
        <v>1350</v>
      </c>
    </row>
    <row r="65" spans="1:19" s="149" customFormat="1" ht="66.75" customHeight="1" x14ac:dyDescent="0.25">
      <c r="A65" s="117">
        <v>61</v>
      </c>
      <c r="B65" s="100" t="s">
        <v>749</v>
      </c>
      <c r="C65" s="100" t="s">
        <v>27</v>
      </c>
      <c r="D65" s="100" t="s">
        <v>1347</v>
      </c>
      <c r="E65" s="100"/>
      <c r="F65" s="100" t="s">
        <v>154</v>
      </c>
      <c r="G65" s="117">
        <v>50</v>
      </c>
      <c r="H65" s="117">
        <v>60</v>
      </c>
      <c r="I65" s="117" t="s">
        <v>32</v>
      </c>
      <c r="J65" s="117">
        <v>2023</v>
      </c>
      <c r="K65" s="195" t="s">
        <v>904</v>
      </c>
      <c r="L65" s="195" t="s">
        <v>904</v>
      </c>
      <c r="M65" s="195" t="s">
        <v>1533</v>
      </c>
      <c r="N65" s="195" t="s">
        <v>1534</v>
      </c>
      <c r="O65" s="195" t="s">
        <v>1351</v>
      </c>
    </row>
    <row r="66" spans="1:19" s="149" customFormat="1" ht="86.25" customHeight="1" x14ac:dyDescent="0.25">
      <c r="A66" s="117">
        <v>62</v>
      </c>
      <c r="B66" s="100" t="s">
        <v>668</v>
      </c>
      <c r="C66" s="100" t="s">
        <v>26</v>
      </c>
      <c r="D66" s="100" t="s">
        <v>1352</v>
      </c>
      <c r="E66" s="100" t="s">
        <v>1353</v>
      </c>
      <c r="F66" s="100"/>
      <c r="G66" s="117"/>
      <c r="H66" s="117"/>
      <c r="I66" s="117" t="s">
        <v>34</v>
      </c>
      <c r="J66" s="117">
        <v>2022</v>
      </c>
      <c r="K66" s="195" t="s">
        <v>1476</v>
      </c>
      <c r="L66" s="195" t="s">
        <v>1537</v>
      </c>
      <c r="M66" s="195" t="s">
        <v>1354</v>
      </c>
      <c r="N66" s="195" t="s">
        <v>1535</v>
      </c>
      <c r="O66" s="195" t="s">
        <v>1355</v>
      </c>
    </row>
    <row r="67" spans="1:19" s="149" customFormat="1" ht="86.45" customHeight="1" x14ac:dyDescent="0.25">
      <c r="A67" s="117">
        <v>63</v>
      </c>
      <c r="B67" s="100" t="s">
        <v>668</v>
      </c>
      <c r="C67" s="100" t="s">
        <v>26</v>
      </c>
      <c r="D67" s="100" t="s">
        <v>1356</v>
      </c>
      <c r="E67" s="100" t="s">
        <v>1357</v>
      </c>
      <c r="F67" s="100"/>
      <c r="G67" s="117"/>
      <c r="H67" s="117"/>
      <c r="I67" s="117" t="s">
        <v>34</v>
      </c>
      <c r="J67" s="117">
        <v>2022</v>
      </c>
      <c r="K67" s="195" t="s">
        <v>1537</v>
      </c>
      <c r="L67" s="195" t="s">
        <v>1537</v>
      </c>
      <c r="M67" s="195" t="s">
        <v>1664</v>
      </c>
      <c r="N67" s="195" t="s">
        <v>1536</v>
      </c>
      <c r="O67" s="195" t="s">
        <v>1442</v>
      </c>
    </row>
    <row r="68" spans="1:19" s="149" customFormat="1" ht="96.75" customHeight="1" x14ac:dyDescent="0.25">
      <c r="A68" s="117">
        <v>64</v>
      </c>
      <c r="B68" s="100" t="s">
        <v>668</v>
      </c>
      <c r="C68" s="100" t="s">
        <v>26</v>
      </c>
      <c r="D68" s="100" t="s">
        <v>1358</v>
      </c>
      <c r="E68" s="100" t="s">
        <v>1359</v>
      </c>
      <c r="F68" s="100"/>
      <c r="G68" s="117"/>
      <c r="H68" s="117"/>
      <c r="I68" s="117" t="s">
        <v>34</v>
      </c>
      <c r="J68" s="117">
        <v>2023</v>
      </c>
      <c r="K68" s="195" t="s">
        <v>1537</v>
      </c>
      <c r="L68" s="195" t="s">
        <v>1537</v>
      </c>
      <c r="M68" s="195" t="s">
        <v>1360</v>
      </c>
      <c r="N68" s="195" t="s">
        <v>1536</v>
      </c>
      <c r="O68" s="195" t="s">
        <v>1443</v>
      </c>
    </row>
    <row r="69" spans="1:19" s="149" customFormat="1" ht="28.9" customHeight="1" x14ac:dyDescent="0.25">
      <c r="A69" s="117">
        <v>65</v>
      </c>
      <c r="B69" s="100" t="s">
        <v>668</v>
      </c>
      <c r="C69" s="100" t="s">
        <v>27</v>
      </c>
      <c r="D69" s="100" t="s">
        <v>1444</v>
      </c>
      <c r="E69" s="100"/>
      <c r="F69" s="100" t="s">
        <v>154</v>
      </c>
      <c r="G69" s="117">
        <v>0</v>
      </c>
      <c r="H69" s="117">
        <v>2</v>
      </c>
      <c r="I69" s="117" t="s">
        <v>32</v>
      </c>
      <c r="J69" s="117">
        <v>2024</v>
      </c>
      <c r="K69" s="195" t="s">
        <v>1537</v>
      </c>
      <c r="L69" s="195" t="s">
        <v>1537</v>
      </c>
      <c r="M69" s="195" t="s">
        <v>1363</v>
      </c>
      <c r="N69" s="195" t="s">
        <v>530</v>
      </c>
      <c r="O69" s="195" t="s">
        <v>1364</v>
      </c>
    </row>
    <row r="70" spans="1:19" s="149" customFormat="1" ht="28.9" customHeight="1" x14ac:dyDescent="0.25">
      <c r="A70" s="117">
        <v>66</v>
      </c>
      <c r="B70" s="100" t="s">
        <v>668</v>
      </c>
      <c r="C70" s="100" t="s">
        <v>27</v>
      </c>
      <c r="D70" s="100" t="s">
        <v>1361</v>
      </c>
      <c r="E70" s="100"/>
      <c r="F70" s="100" t="s">
        <v>154</v>
      </c>
      <c r="G70" s="117">
        <v>0</v>
      </c>
      <c r="H70" s="117">
        <v>1</v>
      </c>
      <c r="I70" s="117" t="s">
        <v>32</v>
      </c>
      <c r="J70" s="117">
        <v>2026</v>
      </c>
      <c r="K70" s="195" t="s">
        <v>1537</v>
      </c>
      <c r="L70" s="195" t="s">
        <v>1537</v>
      </c>
      <c r="M70" s="195" t="s">
        <v>1365</v>
      </c>
      <c r="N70" s="195" t="s">
        <v>530</v>
      </c>
      <c r="O70" s="195" t="s">
        <v>1366</v>
      </c>
    </row>
    <row r="71" spans="1:19" s="149" customFormat="1" ht="43.15" customHeight="1" x14ac:dyDescent="0.25">
      <c r="A71" s="117">
        <v>67</v>
      </c>
      <c r="B71" s="100" t="s">
        <v>668</v>
      </c>
      <c r="C71" s="100" t="s">
        <v>27</v>
      </c>
      <c r="D71" s="100" t="s">
        <v>1362</v>
      </c>
      <c r="E71" s="100"/>
      <c r="F71" s="100" t="s">
        <v>154</v>
      </c>
      <c r="G71" s="117">
        <v>0</v>
      </c>
      <c r="H71" s="117">
        <v>49</v>
      </c>
      <c r="I71" s="117" t="s">
        <v>32</v>
      </c>
      <c r="J71" s="117">
        <v>2025</v>
      </c>
      <c r="K71" s="195" t="s">
        <v>1537</v>
      </c>
      <c r="L71" s="195" t="s">
        <v>1537</v>
      </c>
      <c r="M71" s="195" t="s">
        <v>1367</v>
      </c>
      <c r="N71" s="195" t="s">
        <v>531</v>
      </c>
      <c r="O71" s="195" t="s">
        <v>532</v>
      </c>
    </row>
    <row r="72" spans="1:19" s="149" customFormat="1" ht="129.6" customHeight="1" x14ac:dyDescent="0.25">
      <c r="A72" s="117">
        <v>68</v>
      </c>
      <c r="B72" s="100" t="s">
        <v>887</v>
      </c>
      <c r="C72" s="100" t="s">
        <v>27</v>
      </c>
      <c r="D72" s="100" t="s">
        <v>1368</v>
      </c>
      <c r="E72" s="100"/>
      <c r="F72" s="100" t="s">
        <v>154</v>
      </c>
      <c r="G72" s="117">
        <v>0</v>
      </c>
      <c r="H72" s="117">
        <v>32</v>
      </c>
      <c r="I72" s="117" t="s">
        <v>32</v>
      </c>
      <c r="J72" s="117">
        <v>2026</v>
      </c>
      <c r="K72" s="195" t="s">
        <v>904</v>
      </c>
      <c r="L72" s="195" t="s">
        <v>904</v>
      </c>
      <c r="M72" s="195" t="s">
        <v>1369</v>
      </c>
      <c r="N72" s="195" t="s">
        <v>533</v>
      </c>
      <c r="O72" s="195" t="s">
        <v>518</v>
      </c>
    </row>
    <row r="73" spans="1:19" s="149" customFormat="1" ht="129.6" customHeight="1" x14ac:dyDescent="0.25">
      <c r="A73" s="117">
        <v>69</v>
      </c>
      <c r="B73" s="100" t="s">
        <v>887</v>
      </c>
      <c r="C73" s="100" t="s">
        <v>27</v>
      </c>
      <c r="D73" s="100" t="s">
        <v>864</v>
      </c>
      <c r="E73" s="100"/>
      <c r="F73" s="100" t="s">
        <v>154</v>
      </c>
      <c r="G73" s="117">
        <v>0</v>
      </c>
      <c r="H73" s="117">
        <v>70</v>
      </c>
      <c r="I73" s="117" t="s">
        <v>34</v>
      </c>
      <c r="J73" s="117">
        <v>2025</v>
      </c>
      <c r="K73" s="195" t="s">
        <v>1538</v>
      </c>
      <c r="L73" s="195" t="s">
        <v>1538</v>
      </c>
      <c r="M73" s="195" t="s">
        <v>1539</v>
      </c>
      <c r="N73" s="195" t="s">
        <v>1370</v>
      </c>
      <c r="O73" s="195" t="s">
        <v>535</v>
      </c>
    </row>
    <row r="74" spans="1:19" s="149" customFormat="1" ht="159" customHeight="1" x14ac:dyDescent="0.25">
      <c r="A74" s="117">
        <v>70</v>
      </c>
      <c r="B74" s="100" t="s">
        <v>1013</v>
      </c>
      <c r="C74" s="100" t="s">
        <v>26</v>
      </c>
      <c r="D74" s="100" t="s">
        <v>1090</v>
      </c>
      <c r="E74" s="100" t="s">
        <v>1091</v>
      </c>
      <c r="F74" s="100"/>
      <c r="G74" s="117"/>
      <c r="H74" s="117"/>
      <c r="I74" s="117" t="s">
        <v>32</v>
      </c>
      <c r="J74" s="117">
        <v>2022</v>
      </c>
      <c r="K74" s="195" t="s">
        <v>761</v>
      </c>
      <c r="L74" s="195" t="s">
        <v>904</v>
      </c>
      <c r="M74" s="195" t="s">
        <v>1371</v>
      </c>
      <c r="N74" s="195" t="s">
        <v>834</v>
      </c>
      <c r="O74" s="195" t="s">
        <v>2034</v>
      </c>
    </row>
    <row r="75" spans="1:19" s="149" customFormat="1" ht="121.5" customHeight="1" x14ac:dyDescent="0.25">
      <c r="A75" s="117">
        <v>71</v>
      </c>
      <c r="B75" s="100" t="s">
        <v>1013</v>
      </c>
      <c r="C75" s="100" t="s">
        <v>27</v>
      </c>
      <c r="D75" s="100" t="s">
        <v>1372</v>
      </c>
      <c r="E75" s="100"/>
      <c r="F75" s="100" t="s">
        <v>154</v>
      </c>
      <c r="G75" s="117">
        <v>1300</v>
      </c>
      <c r="H75" s="117">
        <v>1714</v>
      </c>
      <c r="I75" s="117" t="s">
        <v>34</v>
      </c>
      <c r="J75" s="117">
        <v>2025</v>
      </c>
      <c r="K75" s="195" t="s">
        <v>1477</v>
      </c>
      <c r="L75" s="195" t="s">
        <v>904</v>
      </c>
      <c r="M75" s="195" t="s">
        <v>1665</v>
      </c>
      <c r="N75" s="195" t="s">
        <v>1373</v>
      </c>
      <c r="O75" s="195" t="s">
        <v>1540</v>
      </c>
    </row>
    <row r="76" spans="1:19" s="149" customFormat="1" ht="81.75" customHeight="1" x14ac:dyDescent="0.25">
      <c r="A76" s="117">
        <v>72</v>
      </c>
      <c r="B76" s="100" t="s">
        <v>888</v>
      </c>
      <c r="C76" s="100" t="s">
        <v>27</v>
      </c>
      <c r="D76" s="100" t="s">
        <v>1666</v>
      </c>
      <c r="E76" s="100"/>
      <c r="F76" s="100" t="s">
        <v>154</v>
      </c>
      <c r="G76" s="117">
        <v>0</v>
      </c>
      <c r="H76" s="117">
        <v>482</v>
      </c>
      <c r="I76" s="117" t="s">
        <v>34</v>
      </c>
      <c r="J76" s="117">
        <v>2025</v>
      </c>
      <c r="K76" s="195" t="s">
        <v>1477</v>
      </c>
      <c r="L76" s="195" t="s">
        <v>904</v>
      </c>
      <c r="M76" s="195" t="s">
        <v>1668</v>
      </c>
      <c r="N76" s="195" t="s">
        <v>750</v>
      </c>
      <c r="O76" s="195" t="s">
        <v>1667</v>
      </c>
    </row>
    <row r="77" spans="1:19" s="149" customFormat="1" ht="81.75" customHeight="1" x14ac:dyDescent="0.25">
      <c r="A77" s="117">
        <v>73</v>
      </c>
      <c r="B77" s="100" t="s">
        <v>888</v>
      </c>
      <c r="C77" s="100" t="s">
        <v>27</v>
      </c>
      <c r="D77" s="100" t="s">
        <v>1019</v>
      </c>
      <c r="E77" s="100"/>
      <c r="F77" s="100" t="s">
        <v>154</v>
      </c>
      <c r="G77" s="117">
        <v>0</v>
      </c>
      <c r="H77" s="117">
        <v>104</v>
      </c>
      <c r="I77" s="117" t="s">
        <v>34</v>
      </c>
      <c r="J77" s="117">
        <v>2025</v>
      </c>
      <c r="K77" s="195" t="s">
        <v>1477</v>
      </c>
      <c r="L77" s="195" t="s">
        <v>904</v>
      </c>
      <c r="M77" s="195" t="s">
        <v>1669</v>
      </c>
      <c r="N77" s="195" t="s">
        <v>1020</v>
      </c>
      <c r="O77" s="195" t="s">
        <v>1542</v>
      </c>
    </row>
    <row r="78" spans="1:19" s="118" customFormat="1" ht="107.25" customHeight="1" x14ac:dyDescent="0.25">
      <c r="A78" s="117">
        <v>74</v>
      </c>
      <c r="B78" s="100" t="s">
        <v>620</v>
      </c>
      <c r="C78" s="100" t="s">
        <v>26</v>
      </c>
      <c r="D78" s="100" t="s">
        <v>1253</v>
      </c>
      <c r="E78" s="100" t="s">
        <v>1254</v>
      </c>
      <c r="F78" s="100"/>
      <c r="G78" s="117"/>
      <c r="H78" s="117"/>
      <c r="I78" s="117" t="s">
        <v>34</v>
      </c>
      <c r="J78" s="117">
        <v>2022</v>
      </c>
      <c r="K78" s="195" t="s">
        <v>1963</v>
      </c>
      <c r="L78" s="195" t="s">
        <v>1484</v>
      </c>
      <c r="M78" s="195" t="s">
        <v>1541</v>
      </c>
      <c r="N78" s="195" t="s">
        <v>472</v>
      </c>
      <c r="O78" s="195" t="s">
        <v>1445</v>
      </c>
      <c r="P78" s="147"/>
      <c r="Q78" s="147"/>
      <c r="R78" s="147"/>
      <c r="S78" s="147"/>
    </row>
    <row r="79" spans="1:19" s="118" customFormat="1" ht="111" customHeight="1" x14ac:dyDescent="0.25">
      <c r="A79" s="117">
        <v>75</v>
      </c>
      <c r="B79" s="100" t="s">
        <v>620</v>
      </c>
      <c r="C79" s="100" t="s">
        <v>26</v>
      </c>
      <c r="D79" s="100" t="s">
        <v>1255</v>
      </c>
      <c r="E79" s="100" t="s">
        <v>1256</v>
      </c>
      <c r="F79" s="100"/>
      <c r="G79" s="117"/>
      <c r="H79" s="117"/>
      <c r="I79" s="117" t="s">
        <v>34</v>
      </c>
      <c r="J79" s="117">
        <v>2023</v>
      </c>
      <c r="K79" s="195" t="s">
        <v>1544</v>
      </c>
      <c r="L79" s="195" t="s">
        <v>902</v>
      </c>
      <c r="M79" s="195" t="s">
        <v>1268</v>
      </c>
      <c r="N79" s="195" t="s">
        <v>1269</v>
      </c>
      <c r="O79" s="195" t="s">
        <v>1543</v>
      </c>
      <c r="P79" s="147"/>
      <c r="Q79" s="147"/>
      <c r="R79" s="147"/>
      <c r="S79" s="147"/>
    </row>
    <row r="80" spans="1:19" s="118" customFormat="1" ht="110.25" customHeight="1" x14ac:dyDescent="0.25">
      <c r="A80" s="117">
        <v>76</v>
      </c>
      <c r="B80" s="100" t="s">
        <v>620</v>
      </c>
      <c r="C80" s="100" t="s">
        <v>26</v>
      </c>
      <c r="D80" s="100" t="s">
        <v>954</v>
      </c>
      <c r="E80" s="100" t="s">
        <v>1257</v>
      </c>
      <c r="F80" s="100"/>
      <c r="G80" s="117"/>
      <c r="H80" s="117"/>
      <c r="I80" s="117" t="s">
        <v>32</v>
      </c>
      <c r="J80" s="117">
        <v>2022</v>
      </c>
      <c r="K80" s="195" t="s">
        <v>903</v>
      </c>
      <c r="L80" s="195" t="s">
        <v>1759</v>
      </c>
      <c r="M80" s="195" t="s">
        <v>1556</v>
      </c>
      <c r="N80" s="195" t="s">
        <v>955</v>
      </c>
      <c r="O80" s="195" t="s">
        <v>956</v>
      </c>
      <c r="P80" s="147"/>
      <c r="Q80" s="147"/>
      <c r="R80" s="147"/>
      <c r="S80" s="147"/>
    </row>
    <row r="81" spans="1:19" s="118" customFormat="1" ht="104.25" customHeight="1" x14ac:dyDescent="0.25">
      <c r="A81" s="117">
        <v>77</v>
      </c>
      <c r="B81" s="100" t="s">
        <v>621</v>
      </c>
      <c r="C81" s="100" t="s">
        <v>26</v>
      </c>
      <c r="D81" s="100" t="s">
        <v>1258</v>
      </c>
      <c r="E81" s="100" t="s">
        <v>1259</v>
      </c>
      <c r="F81" s="100"/>
      <c r="G81" s="117"/>
      <c r="H81" s="117"/>
      <c r="I81" s="117" t="s">
        <v>32</v>
      </c>
      <c r="J81" s="117">
        <v>2022</v>
      </c>
      <c r="K81" s="195" t="s">
        <v>1545</v>
      </c>
      <c r="L81" s="195" t="s">
        <v>1487</v>
      </c>
      <c r="M81" s="195" t="s">
        <v>1270</v>
      </c>
      <c r="N81" s="195" t="s">
        <v>957</v>
      </c>
      <c r="O81" s="195" t="s">
        <v>1271</v>
      </c>
      <c r="P81" s="147"/>
      <c r="Q81" s="147"/>
      <c r="R81" s="147"/>
      <c r="S81" s="147"/>
    </row>
    <row r="82" spans="1:19" s="118" customFormat="1" ht="89.25" customHeight="1" x14ac:dyDescent="0.25">
      <c r="A82" s="117">
        <v>78</v>
      </c>
      <c r="B82" s="100" t="s">
        <v>621</v>
      </c>
      <c r="C82" s="100" t="s">
        <v>26</v>
      </c>
      <c r="D82" s="100" t="s">
        <v>1260</v>
      </c>
      <c r="E82" s="100" t="s">
        <v>1261</v>
      </c>
      <c r="F82" s="100"/>
      <c r="G82" s="117"/>
      <c r="H82" s="117"/>
      <c r="I82" s="117" t="s">
        <v>32</v>
      </c>
      <c r="J82" s="117">
        <v>2024</v>
      </c>
      <c r="K82" s="195" t="s">
        <v>903</v>
      </c>
      <c r="L82" s="195" t="s">
        <v>1487</v>
      </c>
      <c r="M82" s="195" t="s">
        <v>1938</v>
      </c>
      <c r="N82" s="195" t="s">
        <v>469</v>
      </c>
      <c r="O82" s="195" t="s">
        <v>1272</v>
      </c>
      <c r="P82" s="147"/>
      <c r="Q82" s="147"/>
      <c r="R82" s="147"/>
      <c r="S82" s="147"/>
    </row>
    <row r="83" spans="1:19" s="118" customFormat="1" ht="99" customHeight="1" x14ac:dyDescent="0.25">
      <c r="A83" s="117">
        <v>79</v>
      </c>
      <c r="B83" s="100" t="s">
        <v>621</v>
      </c>
      <c r="C83" s="100" t="s">
        <v>27</v>
      </c>
      <c r="D83" s="100" t="s">
        <v>1262</v>
      </c>
      <c r="E83" s="100"/>
      <c r="F83" s="100" t="s">
        <v>154</v>
      </c>
      <c r="G83" s="117">
        <v>0</v>
      </c>
      <c r="H83" s="117">
        <v>200</v>
      </c>
      <c r="I83" s="117" t="s">
        <v>34</v>
      </c>
      <c r="J83" s="117">
        <v>2025</v>
      </c>
      <c r="K83" s="195" t="s">
        <v>903</v>
      </c>
      <c r="L83" s="195" t="s">
        <v>1487</v>
      </c>
      <c r="M83" s="195" t="s">
        <v>1266</v>
      </c>
      <c r="N83" s="195" t="s">
        <v>469</v>
      </c>
      <c r="O83" s="195" t="s">
        <v>1267</v>
      </c>
      <c r="P83" s="147"/>
      <c r="Q83" s="147"/>
      <c r="R83" s="147"/>
      <c r="S83" s="147"/>
    </row>
    <row r="84" spans="1:19" s="118" customFormat="1" ht="112.5" customHeight="1" x14ac:dyDescent="0.25">
      <c r="A84" s="117">
        <v>80</v>
      </c>
      <c r="B84" s="100" t="s">
        <v>1148</v>
      </c>
      <c r="C84" s="100" t="s">
        <v>26</v>
      </c>
      <c r="D84" s="100" t="s">
        <v>1263</v>
      </c>
      <c r="E84" s="100" t="s">
        <v>1264</v>
      </c>
      <c r="F84" s="100"/>
      <c r="G84" s="117"/>
      <c r="H84" s="117"/>
      <c r="I84" s="117" t="s">
        <v>34</v>
      </c>
      <c r="J84" s="117">
        <v>2024</v>
      </c>
      <c r="K84" s="195" t="s">
        <v>1546</v>
      </c>
      <c r="L84" s="195" t="s">
        <v>903</v>
      </c>
      <c r="M84" s="195" t="s">
        <v>1939</v>
      </c>
      <c r="N84" s="195" t="s">
        <v>470</v>
      </c>
      <c r="O84" s="195" t="s">
        <v>473</v>
      </c>
      <c r="P84" s="147"/>
      <c r="Q84" s="147"/>
      <c r="R84" s="147"/>
    </row>
    <row r="85" spans="1:19" s="118" customFormat="1" ht="110.25" customHeight="1" x14ac:dyDescent="0.25">
      <c r="A85" s="117">
        <v>81</v>
      </c>
      <c r="B85" s="100" t="s">
        <v>1148</v>
      </c>
      <c r="C85" s="100" t="s">
        <v>27</v>
      </c>
      <c r="D85" s="100" t="s">
        <v>1265</v>
      </c>
      <c r="E85" s="100"/>
      <c r="F85" s="100" t="s">
        <v>154</v>
      </c>
      <c r="G85" s="117">
        <v>0</v>
      </c>
      <c r="H85" s="117">
        <v>8</v>
      </c>
      <c r="I85" s="117" t="s">
        <v>32</v>
      </c>
      <c r="J85" s="117">
        <v>2025</v>
      </c>
      <c r="K85" s="195" t="s">
        <v>958</v>
      </c>
      <c r="L85" s="195" t="s">
        <v>903</v>
      </c>
      <c r="M85" s="195" t="s">
        <v>1761</v>
      </c>
      <c r="N85" s="195" t="s">
        <v>471</v>
      </c>
      <c r="O85" s="195" t="s">
        <v>959</v>
      </c>
      <c r="P85" s="147"/>
      <c r="Q85" s="147"/>
      <c r="R85" s="147"/>
    </row>
    <row r="86" spans="1:19" s="118" customFormat="1" ht="110.25" customHeight="1" x14ac:dyDescent="0.25">
      <c r="A86" s="117">
        <v>82</v>
      </c>
      <c r="B86" s="100" t="s">
        <v>1148</v>
      </c>
      <c r="C86" s="100" t="s">
        <v>27</v>
      </c>
      <c r="D86" s="100" t="s">
        <v>1265</v>
      </c>
      <c r="E86" s="100"/>
      <c r="F86" s="100" t="s">
        <v>154</v>
      </c>
      <c r="G86" s="117">
        <v>8</v>
      </c>
      <c r="H86" s="117">
        <v>28</v>
      </c>
      <c r="I86" s="117" t="s">
        <v>32</v>
      </c>
      <c r="J86" s="117">
        <v>2026</v>
      </c>
      <c r="K86" s="195" t="s">
        <v>958</v>
      </c>
      <c r="L86" s="195" t="s">
        <v>903</v>
      </c>
      <c r="M86" s="195" t="s">
        <v>1761</v>
      </c>
      <c r="N86" s="195" t="s">
        <v>471</v>
      </c>
      <c r="O86" s="195" t="s">
        <v>959</v>
      </c>
      <c r="P86" s="147"/>
      <c r="Q86" s="147"/>
      <c r="R86" s="147"/>
    </row>
    <row r="87" spans="1:19" s="118" customFormat="1" ht="120.75" customHeight="1" x14ac:dyDescent="0.25">
      <c r="A87" s="117">
        <v>83</v>
      </c>
      <c r="B87" s="100" t="s">
        <v>665</v>
      </c>
      <c r="C87" s="100" t="s">
        <v>26</v>
      </c>
      <c r="D87" s="100" t="s">
        <v>985</v>
      </c>
      <c r="E87" s="100" t="s">
        <v>1066</v>
      </c>
      <c r="F87" s="100"/>
      <c r="G87" s="117"/>
      <c r="H87" s="117"/>
      <c r="I87" s="117" t="s">
        <v>34</v>
      </c>
      <c r="J87" s="117">
        <v>2021</v>
      </c>
      <c r="K87" s="195" t="s">
        <v>881</v>
      </c>
      <c r="L87" s="195" t="s">
        <v>903</v>
      </c>
      <c r="M87" s="195" t="s">
        <v>1067</v>
      </c>
      <c r="N87" s="195" t="str">
        <f>'[2]T1 Milestones&amp;Targets'!$N$5</f>
        <v>Proces medresorskega usklajevanja. Aktivnosti se bomo lotili pravočasno in vključili predvidene interese drugih resorjev.</v>
      </c>
      <c r="O87" s="195" t="s">
        <v>865</v>
      </c>
      <c r="P87" s="147"/>
      <c r="Q87" s="147"/>
      <c r="R87" s="147"/>
      <c r="S87" s="147"/>
    </row>
    <row r="88" spans="1:19" s="118" customFormat="1" ht="69" customHeight="1" x14ac:dyDescent="0.25">
      <c r="A88" s="117">
        <v>84</v>
      </c>
      <c r="B88" s="100" t="s">
        <v>665</v>
      </c>
      <c r="C88" s="100" t="s">
        <v>26</v>
      </c>
      <c r="D88" s="100" t="s">
        <v>1937</v>
      </c>
      <c r="E88" s="100" t="s">
        <v>1068</v>
      </c>
      <c r="F88" s="100"/>
      <c r="G88" s="117"/>
      <c r="H88" s="117"/>
      <c r="I88" s="117" t="s">
        <v>32</v>
      </c>
      <c r="J88" s="117">
        <v>2022</v>
      </c>
      <c r="K88" s="195" t="s">
        <v>881</v>
      </c>
      <c r="L88" s="195" t="s">
        <v>903</v>
      </c>
      <c r="M88" s="195" t="s">
        <v>1822</v>
      </c>
      <c r="N88" s="195" t="s">
        <v>811</v>
      </c>
      <c r="O88" s="195" t="s">
        <v>1887</v>
      </c>
      <c r="P88" s="147"/>
      <c r="Q88" s="147"/>
      <c r="R88" s="147"/>
      <c r="S88" s="147"/>
    </row>
    <row r="89" spans="1:19" s="118" customFormat="1" ht="28.9" customHeight="1" x14ac:dyDescent="0.25">
      <c r="A89" s="117">
        <v>85</v>
      </c>
      <c r="B89" s="100" t="s">
        <v>665</v>
      </c>
      <c r="C89" s="100" t="s">
        <v>27</v>
      </c>
      <c r="D89" s="100" t="s">
        <v>810</v>
      </c>
      <c r="E89" s="100"/>
      <c r="F89" s="100" t="s">
        <v>154</v>
      </c>
      <c r="G89" s="117">
        <v>0</v>
      </c>
      <c r="H89" s="117">
        <v>200</v>
      </c>
      <c r="I89" s="117" t="s">
        <v>32</v>
      </c>
      <c r="J89" s="117">
        <v>2022</v>
      </c>
      <c r="K89" s="195" t="s">
        <v>903</v>
      </c>
      <c r="L89" s="195" t="s">
        <v>903</v>
      </c>
      <c r="M89" s="195" t="s">
        <v>1573</v>
      </c>
      <c r="N89" s="195" t="s">
        <v>1374</v>
      </c>
      <c r="O89" s="195" t="s">
        <v>1574</v>
      </c>
      <c r="P89" s="147"/>
      <c r="Q89" s="147"/>
      <c r="R89" s="147"/>
      <c r="S89" s="147"/>
    </row>
    <row r="90" spans="1:19" s="118" customFormat="1" ht="108.75" customHeight="1" x14ac:dyDescent="0.25">
      <c r="A90" s="117">
        <v>86</v>
      </c>
      <c r="B90" s="100" t="s">
        <v>893</v>
      </c>
      <c r="C90" s="100" t="s">
        <v>26</v>
      </c>
      <c r="D90" s="100" t="s">
        <v>1069</v>
      </c>
      <c r="E90" s="100" t="s">
        <v>866</v>
      </c>
      <c r="F90" s="100"/>
      <c r="G90" s="117"/>
      <c r="H90" s="117"/>
      <c r="I90" s="117" t="s">
        <v>32</v>
      </c>
      <c r="J90" s="117">
        <v>2022</v>
      </c>
      <c r="K90" s="195" t="s">
        <v>1603</v>
      </c>
      <c r="L90" s="195" t="s">
        <v>903</v>
      </c>
      <c r="M90" s="195" t="s">
        <v>1547</v>
      </c>
      <c r="N90" s="195" t="str">
        <f>'[2]T1 Milestones&amp;Targets'!$N$9</f>
        <v>Neustrezno pripravljena dokumentacija s strani podjetij, nepridobitev soglasij pristojnih organov za pridobitev okoljske in gradbene dokumentacije.</v>
      </c>
      <c r="O90" s="195" t="s">
        <v>1446</v>
      </c>
      <c r="P90" s="147"/>
      <c r="Q90" s="147"/>
      <c r="R90" s="147"/>
      <c r="S90" s="147"/>
    </row>
    <row r="91" spans="1:19" s="118" customFormat="1" ht="129" customHeight="1" x14ac:dyDescent="0.25">
      <c r="A91" s="117">
        <v>87</v>
      </c>
      <c r="B91" s="100" t="s">
        <v>893</v>
      </c>
      <c r="C91" s="100" t="s">
        <v>27</v>
      </c>
      <c r="D91" s="100" t="s">
        <v>1935</v>
      </c>
      <c r="E91" s="100"/>
      <c r="F91" s="100" t="s">
        <v>154</v>
      </c>
      <c r="G91" s="117">
        <v>0</v>
      </c>
      <c r="H91" s="117">
        <v>20</v>
      </c>
      <c r="I91" s="117" t="s">
        <v>32</v>
      </c>
      <c r="J91" s="117">
        <v>2022</v>
      </c>
      <c r="K91" s="195" t="s">
        <v>903</v>
      </c>
      <c r="L91" s="195" t="s">
        <v>903</v>
      </c>
      <c r="M91" s="195" t="s">
        <v>1974</v>
      </c>
      <c r="N91" s="195" t="s">
        <v>664</v>
      </c>
      <c r="O91" s="195" t="s">
        <v>1575</v>
      </c>
      <c r="P91" s="147"/>
      <c r="Q91" s="147"/>
      <c r="R91" s="147"/>
      <c r="S91" s="147"/>
    </row>
    <row r="92" spans="1:19" s="118" customFormat="1" ht="57" customHeight="1" x14ac:dyDescent="0.25">
      <c r="A92" s="117">
        <v>88</v>
      </c>
      <c r="B92" s="100" t="s">
        <v>893</v>
      </c>
      <c r="C92" s="100" t="s">
        <v>27</v>
      </c>
      <c r="D92" s="100" t="s">
        <v>1936</v>
      </c>
      <c r="E92" s="100"/>
      <c r="F92" s="100" t="s">
        <v>154</v>
      </c>
      <c r="G92" s="117">
        <v>0</v>
      </c>
      <c r="H92" s="117">
        <v>20</v>
      </c>
      <c r="I92" s="117" t="s">
        <v>32</v>
      </c>
      <c r="J92" s="117">
        <v>2023</v>
      </c>
      <c r="K92" s="195" t="s">
        <v>903</v>
      </c>
      <c r="L92" s="195" t="s">
        <v>903</v>
      </c>
      <c r="M92" s="195" t="s">
        <v>1070</v>
      </c>
      <c r="N92" s="195" t="s">
        <v>1834</v>
      </c>
      <c r="O92" s="195" t="s">
        <v>1575</v>
      </c>
      <c r="P92" s="147"/>
      <c r="Q92" s="147"/>
      <c r="R92" s="147"/>
      <c r="S92" s="147"/>
    </row>
    <row r="93" spans="1:19" s="118" customFormat="1" ht="51" customHeight="1" x14ac:dyDescent="0.25">
      <c r="A93" s="117">
        <v>89</v>
      </c>
      <c r="B93" s="100" t="s">
        <v>893</v>
      </c>
      <c r="C93" s="100" t="s">
        <v>26</v>
      </c>
      <c r="D93" s="100" t="s">
        <v>1074</v>
      </c>
      <c r="E93" s="100" t="s">
        <v>1071</v>
      </c>
      <c r="F93" s="100"/>
      <c r="G93" s="117"/>
      <c r="H93" s="117"/>
      <c r="I93" s="117" t="s">
        <v>32</v>
      </c>
      <c r="J93" s="117">
        <v>2021</v>
      </c>
      <c r="K93" s="195" t="s">
        <v>1548</v>
      </c>
      <c r="L93" s="195" t="s">
        <v>903</v>
      </c>
      <c r="M93" s="195" t="s">
        <v>1577</v>
      </c>
      <c r="N93" s="195" t="s">
        <v>1576</v>
      </c>
      <c r="O93" s="195" t="s">
        <v>1072</v>
      </c>
      <c r="P93" s="147"/>
      <c r="Q93" s="147"/>
      <c r="R93" s="147"/>
      <c r="S93" s="147"/>
    </row>
    <row r="94" spans="1:19" s="118" customFormat="1" ht="57" customHeight="1" x14ac:dyDescent="0.25">
      <c r="A94" s="117">
        <v>90</v>
      </c>
      <c r="B94" s="100" t="s">
        <v>893</v>
      </c>
      <c r="C94" s="100" t="s">
        <v>27</v>
      </c>
      <c r="D94" s="100" t="s">
        <v>1075</v>
      </c>
      <c r="E94" s="100"/>
      <c r="F94" s="100" t="s">
        <v>154</v>
      </c>
      <c r="G94" s="117">
        <v>0</v>
      </c>
      <c r="H94" s="117">
        <v>7</v>
      </c>
      <c r="I94" s="117" t="s">
        <v>32</v>
      </c>
      <c r="J94" s="117">
        <v>2024</v>
      </c>
      <c r="K94" s="195" t="s">
        <v>903</v>
      </c>
      <c r="L94" s="195" t="s">
        <v>903</v>
      </c>
      <c r="M94" s="195" t="s">
        <v>1835</v>
      </c>
      <c r="N94" s="195" t="s">
        <v>1374</v>
      </c>
      <c r="O94" s="195" t="s">
        <v>1574</v>
      </c>
      <c r="P94" s="147"/>
      <c r="Q94" s="147"/>
      <c r="R94" s="147"/>
      <c r="S94" s="147"/>
    </row>
    <row r="95" spans="1:19" s="118" customFormat="1" ht="65.45" customHeight="1" x14ac:dyDescent="0.25">
      <c r="A95" s="117">
        <v>91</v>
      </c>
      <c r="B95" s="100" t="s">
        <v>893</v>
      </c>
      <c r="C95" s="100" t="s">
        <v>26</v>
      </c>
      <c r="D95" s="100" t="s">
        <v>1076</v>
      </c>
      <c r="E95" s="100" t="s">
        <v>1071</v>
      </c>
      <c r="F95" s="100"/>
      <c r="G95" s="117"/>
      <c r="H95" s="117"/>
      <c r="I95" s="117" t="s">
        <v>32</v>
      </c>
      <c r="J95" s="117">
        <v>2021</v>
      </c>
      <c r="K95" s="195" t="s">
        <v>1548</v>
      </c>
      <c r="L95" s="195" t="s">
        <v>903</v>
      </c>
      <c r="M95" s="195" t="s">
        <v>1488</v>
      </c>
      <c r="N95" s="195" t="s">
        <v>1576</v>
      </c>
      <c r="O95" s="195" t="s">
        <v>1072</v>
      </c>
      <c r="P95" s="147"/>
      <c r="Q95" s="147"/>
      <c r="R95" s="147"/>
      <c r="S95" s="147"/>
    </row>
    <row r="96" spans="1:19" s="118" customFormat="1" ht="51" customHeight="1" x14ac:dyDescent="0.25">
      <c r="A96" s="117">
        <v>92</v>
      </c>
      <c r="B96" s="100" t="s">
        <v>893</v>
      </c>
      <c r="C96" s="100" t="s">
        <v>27</v>
      </c>
      <c r="D96" s="100" t="s">
        <v>1077</v>
      </c>
      <c r="E96" s="100"/>
      <c r="F96" s="100" t="s">
        <v>154</v>
      </c>
      <c r="G96" s="117">
        <v>0</v>
      </c>
      <c r="H96" s="117">
        <v>3</v>
      </c>
      <c r="I96" s="117" t="s">
        <v>32</v>
      </c>
      <c r="J96" s="117">
        <v>2023</v>
      </c>
      <c r="K96" s="195" t="s">
        <v>903</v>
      </c>
      <c r="L96" s="195" t="s">
        <v>903</v>
      </c>
      <c r="M96" s="195" t="s">
        <v>1835</v>
      </c>
      <c r="N96" s="195" t="s">
        <v>1374</v>
      </c>
      <c r="O96" s="195" t="s">
        <v>1375</v>
      </c>
      <c r="P96" s="147"/>
      <c r="Q96" s="147"/>
      <c r="R96" s="147"/>
      <c r="S96" s="147"/>
    </row>
    <row r="97" spans="1:19" s="118" customFormat="1" ht="60" customHeight="1" x14ac:dyDescent="0.25">
      <c r="A97" s="117">
        <v>93</v>
      </c>
      <c r="B97" s="100" t="s">
        <v>893</v>
      </c>
      <c r="C97" s="100" t="s">
        <v>27</v>
      </c>
      <c r="D97" s="100" t="s">
        <v>1078</v>
      </c>
      <c r="E97" s="100"/>
      <c r="F97" s="100" t="s">
        <v>154</v>
      </c>
      <c r="G97" s="117">
        <v>0</v>
      </c>
      <c r="H97" s="117">
        <v>8</v>
      </c>
      <c r="I97" s="117" t="s">
        <v>32</v>
      </c>
      <c r="J97" s="117">
        <v>2022</v>
      </c>
      <c r="K97" s="195" t="s">
        <v>1548</v>
      </c>
      <c r="L97" s="195" t="s">
        <v>903</v>
      </c>
      <c r="M97" s="195" t="s">
        <v>1073</v>
      </c>
      <c r="N97" s="195" t="s">
        <v>1374</v>
      </c>
      <c r="O97" s="195" t="s">
        <v>1072</v>
      </c>
      <c r="P97" s="147"/>
      <c r="Q97" s="147"/>
      <c r="R97" s="147"/>
      <c r="S97" s="147"/>
    </row>
    <row r="98" spans="1:19" s="118" customFormat="1" ht="51" customHeight="1" x14ac:dyDescent="0.25">
      <c r="A98" s="117">
        <v>94</v>
      </c>
      <c r="B98" s="100" t="s">
        <v>893</v>
      </c>
      <c r="C98" s="100" t="s">
        <v>27</v>
      </c>
      <c r="D98" s="100" t="s">
        <v>1079</v>
      </c>
      <c r="E98" s="100"/>
      <c r="F98" s="100" t="s">
        <v>154</v>
      </c>
      <c r="G98" s="117">
        <v>0</v>
      </c>
      <c r="H98" s="117">
        <v>6</v>
      </c>
      <c r="I98" s="117" t="s">
        <v>34</v>
      </c>
      <c r="J98" s="117">
        <v>2022</v>
      </c>
      <c r="K98" s="195" t="s">
        <v>903</v>
      </c>
      <c r="L98" s="195" t="s">
        <v>903</v>
      </c>
      <c r="M98" s="195" t="s">
        <v>1836</v>
      </c>
      <c r="N98" s="195" t="s">
        <v>1374</v>
      </c>
      <c r="O98" s="195" t="s">
        <v>1574</v>
      </c>
      <c r="P98" s="147"/>
      <c r="Q98" s="147"/>
      <c r="R98" s="147"/>
      <c r="S98" s="147"/>
    </row>
    <row r="99" spans="1:19" s="118" customFormat="1" ht="212.25" customHeight="1" x14ac:dyDescent="0.25">
      <c r="A99" s="117">
        <v>95</v>
      </c>
      <c r="B99" s="100" t="s">
        <v>1489</v>
      </c>
      <c r="C99" s="100" t="s">
        <v>26</v>
      </c>
      <c r="D99" s="100" t="s">
        <v>1578</v>
      </c>
      <c r="E99" s="100" t="s">
        <v>1837</v>
      </c>
      <c r="F99" s="100"/>
      <c r="G99" s="117"/>
      <c r="H99" s="117"/>
      <c r="I99" s="117" t="s">
        <v>32</v>
      </c>
      <c r="J99" s="117">
        <v>2022</v>
      </c>
      <c r="K99" s="195" t="s">
        <v>903</v>
      </c>
      <c r="L99" s="195" t="s">
        <v>903</v>
      </c>
      <c r="M99" s="195" t="s">
        <v>1838</v>
      </c>
      <c r="N99" s="195" t="s">
        <v>1374</v>
      </c>
      <c r="O99" s="195" t="s">
        <v>1375</v>
      </c>
      <c r="P99" s="147"/>
      <c r="Q99" s="147"/>
      <c r="R99" s="147"/>
      <c r="S99" s="147"/>
    </row>
    <row r="100" spans="1:19" s="118" customFormat="1" ht="75.75" customHeight="1" x14ac:dyDescent="0.25">
      <c r="A100" s="117">
        <v>96</v>
      </c>
      <c r="B100" s="100" t="s">
        <v>624</v>
      </c>
      <c r="C100" s="100" t="s">
        <v>26</v>
      </c>
      <c r="D100" s="100" t="s">
        <v>1093</v>
      </c>
      <c r="E100" s="100" t="s">
        <v>867</v>
      </c>
      <c r="F100" s="100"/>
      <c r="G100" s="117"/>
      <c r="H100" s="117"/>
      <c r="I100" s="117" t="s">
        <v>34</v>
      </c>
      <c r="J100" s="117">
        <v>2021</v>
      </c>
      <c r="K100" s="195" t="s">
        <v>881</v>
      </c>
      <c r="L100" s="195" t="s">
        <v>1550</v>
      </c>
      <c r="M100" s="195" t="s">
        <v>1551</v>
      </c>
      <c r="N100" s="195" t="s">
        <v>548</v>
      </c>
      <c r="O100" s="195" t="s">
        <v>1946</v>
      </c>
      <c r="P100" s="147"/>
      <c r="Q100" s="147"/>
      <c r="R100" s="147"/>
      <c r="S100" s="147"/>
    </row>
    <row r="101" spans="1:19" s="118" customFormat="1" ht="87" customHeight="1" x14ac:dyDescent="0.25">
      <c r="A101" s="117">
        <v>97</v>
      </c>
      <c r="B101" s="100" t="s">
        <v>625</v>
      </c>
      <c r="C101" s="100" t="s">
        <v>26</v>
      </c>
      <c r="D101" s="100" t="s">
        <v>1095</v>
      </c>
      <c r="E101" s="100" t="s">
        <v>1737</v>
      </c>
      <c r="F101" s="100"/>
      <c r="G101" s="117"/>
      <c r="H101" s="117"/>
      <c r="I101" s="117" t="s">
        <v>32</v>
      </c>
      <c r="J101" s="117">
        <v>2022</v>
      </c>
      <c r="K101" s="195" t="s">
        <v>761</v>
      </c>
      <c r="L101" s="195" t="s">
        <v>1550</v>
      </c>
      <c r="M101" s="195" t="s">
        <v>1738</v>
      </c>
      <c r="N101" s="195" t="s">
        <v>960</v>
      </c>
      <c r="O101" s="195" t="s">
        <v>961</v>
      </c>
      <c r="P101" s="147"/>
      <c r="Q101" s="147"/>
      <c r="R101" s="147"/>
      <c r="S101" s="147"/>
    </row>
    <row r="102" spans="1:19" s="118" customFormat="1" ht="71.25" customHeight="1" x14ac:dyDescent="0.25">
      <c r="A102" s="117">
        <v>98</v>
      </c>
      <c r="B102" s="100" t="s">
        <v>639</v>
      </c>
      <c r="C102" s="100" t="s">
        <v>26</v>
      </c>
      <c r="D102" s="100" t="s">
        <v>1447</v>
      </c>
      <c r="E102" s="100" t="s">
        <v>1094</v>
      </c>
      <c r="F102" s="100"/>
      <c r="G102" s="117"/>
      <c r="H102" s="117"/>
      <c r="I102" s="117" t="s">
        <v>34</v>
      </c>
      <c r="J102" s="117">
        <v>2023</v>
      </c>
      <c r="K102" s="195" t="s">
        <v>1555</v>
      </c>
      <c r="L102" s="195" t="s">
        <v>1550</v>
      </c>
      <c r="M102" s="195" t="s">
        <v>1992</v>
      </c>
      <c r="N102" s="195" t="s">
        <v>549</v>
      </c>
      <c r="O102" s="195" t="s">
        <v>1552</v>
      </c>
      <c r="P102" s="147"/>
      <c r="Q102" s="147"/>
      <c r="R102" s="147"/>
      <c r="S102" s="147"/>
    </row>
    <row r="103" spans="1:19" s="118" customFormat="1" ht="66" customHeight="1" x14ac:dyDescent="0.25">
      <c r="A103" s="117">
        <v>99</v>
      </c>
      <c r="B103" s="100" t="s">
        <v>640</v>
      </c>
      <c r="C103" s="100" t="s">
        <v>26</v>
      </c>
      <c r="D103" s="100" t="s">
        <v>1096</v>
      </c>
      <c r="E103" s="100" t="s">
        <v>962</v>
      </c>
      <c r="F103" s="100"/>
      <c r="G103" s="117"/>
      <c r="H103" s="117"/>
      <c r="I103" s="117" t="s">
        <v>34</v>
      </c>
      <c r="J103" s="117">
        <v>2022</v>
      </c>
      <c r="K103" s="195" t="s">
        <v>761</v>
      </c>
      <c r="L103" s="195" t="s">
        <v>1550</v>
      </c>
      <c r="M103" s="195" t="s">
        <v>1448</v>
      </c>
      <c r="N103" s="195" t="s">
        <v>550</v>
      </c>
      <c r="O103" s="195" t="s">
        <v>1947</v>
      </c>
      <c r="P103" s="147"/>
      <c r="Q103" s="147"/>
      <c r="R103" s="147"/>
      <c r="S103" s="147"/>
    </row>
    <row r="104" spans="1:19" s="118" customFormat="1" ht="69.75" customHeight="1" x14ac:dyDescent="0.25">
      <c r="A104" s="117">
        <v>100</v>
      </c>
      <c r="B104" s="100" t="s">
        <v>641</v>
      </c>
      <c r="C104" s="100" t="s">
        <v>26</v>
      </c>
      <c r="D104" s="100" t="s">
        <v>1875</v>
      </c>
      <c r="E104" s="100" t="s">
        <v>1876</v>
      </c>
      <c r="F104" s="100"/>
      <c r="G104" s="117"/>
      <c r="H104" s="117"/>
      <c r="I104" s="117" t="s">
        <v>32</v>
      </c>
      <c r="J104" s="117">
        <v>2022</v>
      </c>
      <c r="K104" s="195" t="s">
        <v>881</v>
      </c>
      <c r="L104" s="195" t="s">
        <v>1550</v>
      </c>
      <c r="M104" s="195" t="s">
        <v>1097</v>
      </c>
      <c r="N104" s="195" t="s">
        <v>551</v>
      </c>
      <c r="O104" s="195" t="s">
        <v>1449</v>
      </c>
      <c r="P104" s="147"/>
      <c r="Q104" s="147"/>
      <c r="R104" s="147"/>
      <c r="S104" s="147"/>
    </row>
    <row r="105" spans="1:19" s="118" customFormat="1" ht="84" customHeight="1" x14ac:dyDescent="0.25">
      <c r="A105" s="117">
        <v>101</v>
      </c>
      <c r="B105" s="100" t="s">
        <v>642</v>
      </c>
      <c r="C105" s="100" t="s">
        <v>27</v>
      </c>
      <c r="D105" s="100" t="s">
        <v>1877</v>
      </c>
      <c r="E105" s="100"/>
      <c r="F105" s="100" t="s">
        <v>154</v>
      </c>
      <c r="G105" s="117">
        <v>0</v>
      </c>
      <c r="H105" s="117">
        <v>1</v>
      </c>
      <c r="I105" s="117" t="s">
        <v>32</v>
      </c>
      <c r="J105" s="117">
        <v>2026</v>
      </c>
      <c r="K105" s="195" t="s">
        <v>1878</v>
      </c>
      <c r="L105" s="195" t="s">
        <v>1880</v>
      </c>
      <c r="M105" s="195" t="s">
        <v>1879</v>
      </c>
      <c r="N105" s="195" t="s">
        <v>1742</v>
      </c>
      <c r="O105" s="195" t="s">
        <v>1881</v>
      </c>
      <c r="P105" s="147"/>
      <c r="Q105" s="147"/>
      <c r="R105" s="147"/>
      <c r="S105" s="147"/>
    </row>
    <row r="106" spans="1:19" s="118" customFormat="1" ht="54.75" customHeight="1" x14ac:dyDescent="0.25">
      <c r="A106" s="117">
        <v>102</v>
      </c>
      <c r="B106" s="100" t="s">
        <v>643</v>
      </c>
      <c r="C106" s="100" t="s">
        <v>27</v>
      </c>
      <c r="D106" s="100" t="s">
        <v>1883</v>
      </c>
      <c r="E106" s="100"/>
      <c r="F106" s="100" t="s">
        <v>154</v>
      </c>
      <c r="G106" s="117">
        <v>0</v>
      </c>
      <c r="H106" s="117">
        <v>1</v>
      </c>
      <c r="I106" s="117" t="s">
        <v>32</v>
      </c>
      <c r="J106" s="117">
        <v>2026</v>
      </c>
      <c r="K106" s="195" t="s">
        <v>1739</v>
      </c>
      <c r="L106" s="195" t="s">
        <v>1740</v>
      </c>
      <c r="M106" s="195" t="s">
        <v>1741</v>
      </c>
      <c r="N106" s="195" t="s">
        <v>1884</v>
      </c>
      <c r="O106" s="195" t="s">
        <v>1882</v>
      </c>
      <c r="P106" s="147"/>
      <c r="Q106" s="147"/>
      <c r="R106" s="147"/>
      <c r="S106" s="147"/>
    </row>
    <row r="107" spans="1:19" s="118" customFormat="1" ht="67.5" customHeight="1" x14ac:dyDescent="0.25">
      <c r="A107" s="117">
        <v>103</v>
      </c>
      <c r="B107" s="100" t="s">
        <v>643</v>
      </c>
      <c r="C107" s="100" t="s">
        <v>27</v>
      </c>
      <c r="D107" s="100" t="s">
        <v>963</v>
      </c>
      <c r="E107" s="100"/>
      <c r="F107" s="100" t="s">
        <v>154</v>
      </c>
      <c r="G107" s="117">
        <v>200000</v>
      </c>
      <c r="H107" s="117">
        <v>400000</v>
      </c>
      <c r="I107" s="117" t="s">
        <v>34</v>
      </c>
      <c r="J107" s="117">
        <v>2024</v>
      </c>
      <c r="K107" s="195" t="s">
        <v>964</v>
      </c>
      <c r="L107" s="195" t="s">
        <v>1550</v>
      </c>
      <c r="M107" s="195" t="s">
        <v>1098</v>
      </c>
      <c r="N107" s="195" t="s">
        <v>965</v>
      </c>
      <c r="O107" s="195" t="s">
        <v>1743</v>
      </c>
      <c r="P107" s="147"/>
      <c r="Q107" s="147"/>
      <c r="R107" s="147"/>
      <c r="S107" s="147"/>
    </row>
    <row r="108" spans="1:19" s="118" customFormat="1" ht="50.25" customHeight="1" x14ac:dyDescent="0.25">
      <c r="A108" s="117">
        <v>104</v>
      </c>
      <c r="B108" s="100" t="s">
        <v>643</v>
      </c>
      <c r="C108" s="100" t="s">
        <v>26</v>
      </c>
      <c r="D108" s="100" t="s">
        <v>1744</v>
      </c>
      <c r="E108" s="100" t="s">
        <v>1745</v>
      </c>
      <c r="F108" s="100"/>
      <c r="G108" s="117"/>
      <c r="H108" s="117"/>
      <c r="I108" s="117" t="s">
        <v>34</v>
      </c>
      <c r="J108" s="117">
        <v>2025</v>
      </c>
      <c r="K108" s="195" t="s">
        <v>1746</v>
      </c>
      <c r="L108" s="195" t="s">
        <v>907</v>
      </c>
      <c r="M108" s="195" t="s">
        <v>1747</v>
      </c>
      <c r="N108" s="195" t="s">
        <v>999</v>
      </c>
      <c r="O108" s="195" t="s">
        <v>1748</v>
      </c>
      <c r="P108" s="147"/>
      <c r="Q108" s="147"/>
      <c r="R108" s="147"/>
      <c r="S108" s="147"/>
    </row>
    <row r="109" spans="1:19" s="118" customFormat="1" ht="128.25" customHeight="1" x14ac:dyDescent="0.25">
      <c r="A109" s="117">
        <v>105</v>
      </c>
      <c r="B109" s="100" t="s">
        <v>643</v>
      </c>
      <c r="C109" s="100" t="s">
        <v>27</v>
      </c>
      <c r="D109" s="100" t="s">
        <v>1749</v>
      </c>
      <c r="E109" s="100"/>
      <c r="F109" s="100" t="s">
        <v>154</v>
      </c>
      <c r="G109" s="117">
        <v>0</v>
      </c>
      <c r="H109" s="117">
        <v>40000</v>
      </c>
      <c r="I109" s="117" t="s">
        <v>32</v>
      </c>
      <c r="J109" s="117">
        <v>2026</v>
      </c>
      <c r="K109" s="195" t="s">
        <v>1553</v>
      </c>
      <c r="L109" s="195" t="s">
        <v>1550</v>
      </c>
      <c r="M109" s="195" t="s">
        <v>1750</v>
      </c>
      <c r="N109" s="195" t="s">
        <v>1751</v>
      </c>
      <c r="O109" s="195" t="s">
        <v>1100</v>
      </c>
      <c r="P109" s="147"/>
      <c r="Q109" s="147"/>
      <c r="R109" s="147"/>
      <c r="S109" s="147"/>
    </row>
    <row r="110" spans="1:19" s="118" customFormat="1" ht="65.25" customHeight="1" x14ac:dyDescent="0.25">
      <c r="A110" s="117">
        <v>106</v>
      </c>
      <c r="B110" s="100" t="s">
        <v>677</v>
      </c>
      <c r="C110" s="100" t="s">
        <v>27</v>
      </c>
      <c r="D110" s="100" t="s">
        <v>1099</v>
      </c>
      <c r="E110" s="100"/>
      <c r="F110" s="100" t="s">
        <v>154</v>
      </c>
      <c r="G110" s="117">
        <v>0</v>
      </c>
      <c r="H110" s="117">
        <v>8500</v>
      </c>
      <c r="I110" s="117" t="s">
        <v>32</v>
      </c>
      <c r="J110" s="117">
        <v>2026</v>
      </c>
      <c r="K110" s="195" t="s">
        <v>966</v>
      </c>
      <c r="L110" s="195" t="s">
        <v>1550</v>
      </c>
      <c r="M110" s="195" t="s">
        <v>1752</v>
      </c>
      <c r="N110" s="195" t="s">
        <v>967</v>
      </c>
      <c r="O110" s="195" t="s">
        <v>968</v>
      </c>
      <c r="P110" s="147"/>
      <c r="Q110" s="147"/>
      <c r="R110" s="147"/>
      <c r="S110" s="147"/>
    </row>
    <row r="111" spans="1:19" s="118" customFormat="1" ht="147" customHeight="1" x14ac:dyDescent="0.25">
      <c r="A111" s="117">
        <v>107</v>
      </c>
      <c r="B111" s="100" t="s">
        <v>644</v>
      </c>
      <c r="C111" s="100" t="s">
        <v>27</v>
      </c>
      <c r="D111" s="100" t="s">
        <v>969</v>
      </c>
      <c r="E111" s="100"/>
      <c r="F111" s="100" t="s">
        <v>154</v>
      </c>
      <c r="G111" s="117">
        <v>0</v>
      </c>
      <c r="H111" s="117">
        <v>11000</v>
      </c>
      <c r="I111" s="117" t="s">
        <v>34</v>
      </c>
      <c r="J111" s="117">
        <v>2022</v>
      </c>
      <c r="K111" s="195" t="s">
        <v>1557</v>
      </c>
      <c r="L111" s="195" t="s">
        <v>905</v>
      </c>
      <c r="M111" s="195" t="s">
        <v>1101</v>
      </c>
      <c r="N111" s="195" t="s">
        <v>552</v>
      </c>
      <c r="O111" s="195" t="s">
        <v>1558</v>
      </c>
      <c r="P111" s="147"/>
      <c r="Q111" s="147"/>
      <c r="R111" s="147"/>
      <c r="S111" s="147"/>
    </row>
    <row r="112" spans="1:19" s="118" customFormat="1" ht="147" customHeight="1" x14ac:dyDescent="0.25">
      <c r="A112" s="117">
        <v>108</v>
      </c>
      <c r="B112" s="100" t="s">
        <v>644</v>
      </c>
      <c r="C112" s="100" t="s">
        <v>26</v>
      </c>
      <c r="D112" s="100" t="s">
        <v>1410</v>
      </c>
      <c r="E112" s="100"/>
      <c r="F112" s="100"/>
      <c r="G112" s="117"/>
      <c r="H112" s="117"/>
      <c r="I112" s="117" t="s">
        <v>34</v>
      </c>
      <c r="J112" s="117">
        <v>2025</v>
      </c>
      <c r="K112" s="195" t="s">
        <v>1102</v>
      </c>
      <c r="L112" s="195" t="s">
        <v>905</v>
      </c>
      <c r="M112" s="195" t="s">
        <v>1103</v>
      </c>
      <c r="N112" s="195" t="s">
        <v>552</v>
      </c>
      <c r="O112" s="195" t="s">
        <v>1558</v>
      </c>
      <c r="P112" s="147"/>
      <c r="Q112" s="147"/>
      <c r="R112" s="147"/>
      <c r="S112" s="147"/>
    </row>
    <row r="113" spans="1:19" s="118" customFormat="1" ht="171" customHeight="1" x14ac:dyDescent="0.25">
      <c r="A113" s="117">
        <v>109</v>
      </c>
      <c r="B113" s="100" t="s">
        <v>645</v>
      </c>
      <c r="C113" s="100" t="s">
        <v>27</v>
      </c>
      <c r="D113" s="100" t="s">
        <v>1753</v>
      </c>
      <c r="E113" s="100"/>
      <c r="F113" s="100" t="s">
        <v>154</v>
      </c>
      <c r="G113" s="117">
        <v>0</v>
      </c>
      <c r="H113" s="117">
        <v>4</v>
      </c>
      <c r="I113" s="117" t="s">
        <v>34</v>
      </c>
      <c r="J113" s="117">
        <v>2025</v>
      </c>
      <c r="K113" s="195" t="s">
        <v>1754</v>
      </c>
      <c r="L113" s="195" t="s">
        <v>1484</v>
      </c>
      <c r="M113" s="195" t="s">
        <v>1755</v>
      </c>
      <c r="N113" s="195" t="s">
        <v>553</v>
      </c>
      <c r="O113" s="195" t="s">
        <v>1756</v>
      </c>
      <c r="P113" s="147"/>
      <c r="Q113" s="147"/>
      <c r="R113" s="147"/>
      <c r="S113" s="147"/>
    </row>
    <row r="114" spans="1:19" s="118" customFormat="1" ht="100.9" customHeight="1" x14ac:dyDescent="0.25">
      <c r="A114" s="117">
        <v>110</v>
      </c>
      <c r="B114" s="100" t="s">
        <v>646</v>
      </c>
      <c r="C114" s="100" t="s">
        <v>27</v>
      </c>
      <c r="D114" s="100" t="s">
        <v>1411</v>
      </c>
      <c r="E114" s="100"/>
      <c r="F114" s="100" t="s">
        <v>154</v>
      </c>
      <c r="G114" s="117">
        <v>0</v>
      </c>
      <c r="H114" s="117">
        <v>15</v>
      </c>
      <c r="I114" s="117" t="s">
        <v>34</v>
      </c>
      <c r="J114" s="117">
        <v>2024</v>
      </c>
      <c r="K114" s="195" t="s">
        <v>1498</v>
      </c>
      <c r="L114" s="195" t="s">
        <v>1499</v>
      </c>
      <c r="M114" s="195" t="s">
        <v>1993</v>
      </c>
      <c r="N114" s="195" t="s">
        <v>553</v>
      </c>
      <c r="O114" s="195" t="s">
        <v>1559</v>
      </c>
      <c r="P114" s="147"/>
      <c r="Q114" s="147"/>
      <c r="R114" s="147"/>
      <c r="S114" s="147"/>
    </row>
    <row r="115" spans="1:19" s="118" customFormat="1" ht="100.9" customHeight="1" x14ac:dyDescent="0.25">
      <c r="A115" s="117">
        <v>111</v>
      </c>
      <c r="B115" s="100" t="s">
        <v>646</v>
      </c>
      <c r="C115" s="100" t="s">
        <v>27</v>
      </c>
      <c r="D115" s="100" t="s">
        <v>1411</v>
      </c>
      <c r="E115" s="100"/>
      <c r="F115" s="100" t="s">
        <v>154</v>
      </c>
      <c r="G115" s="117">
        <v>15</v>
      </c>
      <c r="H115" s="117">
        <v>32</v>
      </c>
      <c r="I115" s="117" t="s">
        <v>32</v>
      </c>
      <c r="J115" s="117">
        <v>2026</v>
      </c>
      <c r="K115" s="195" t="s">
        <v>1498</v>
      </c>
      <c r="L115" s="195" t="s">
        <v>1499</v>
      </c>
      <c r="M115" s="195" t="s">
        <v>1994</v>
      </c>
      <c r="N115" s="195" t="s">
        <v>553</v>
      </c>
      <c r="O115" s="195" t="s">
        <v>1559</v>
      </c>
      <c r="P115" s="147"/>
      <c r="Q115" s="147"/>
      <c r="R115" s="147"/>
      <c r="S115" s="147"/>
    </row>
    <row r="116" spans="1:19" s="118" customFormat="1" ht="132" customHeight="1" x14ac:dyDescent="0.25">
      <c r="A116" s="117">
        <v>112</v>
      </c>
      <c r="B116" s="100" t="s">
        <v>647</v>
      </c>
      <c r="C116" s="100" t="s">
        <v>27</v>
      </c>
      <c r="D116" s="100" t="s">
        <v>1908</v>
      </c>
      <c r="E116" s="100"/>
      <c r="F116" s="100" t="s">
        <v>154</v>
      </c>
      <c r="G116" s="117">
        <v>0</v>
      </c>
      <c r="H116" s="117">
        <v>4</v>
      </c>
      <c r="I116" s="117" t="s">
        <v>32</v>
      </c>
      <c r="J116" s="117">
        <v>2025</v>
      </c>
      <c r="K116" s="195" t="s">
        <v>554</v>
      </c>
      <c r="L116" s="195" t="s">
        <v>976</v>
      </c>
      <c r="M116" s="195" t="s">
        <v>2006</v>
      </c>
      <c r="N116" s="195" t="s">
        <v>1104</v>
      </c>
      <c r="O116" s="195" t="s">
        <v>1105</v>
      </c>
      <c r="P116" s="147"/>
      <c r="Q116" s="147"/>
      <c r="R116" s="147"/>
      <c r="S116" s="147"/>
    </row>
    <row r="117" spans="1:19" s="118" customFormat="1" ht="132" customHeight="1" x14ac:dyDescent="0.25">
      <c r="A117" s="117">
        <v>113</v>
      </c>
      <c r="B117" s="100" t="s">
        <v>647</v>
      </c>
      <c r="C117" s="100" t="s">
        <v>27</v>
      </c>
      <c r="D117" s="100" t="s">
        <v>1908</v>
      </c>
      <c r="E117" s="100"/>
      <c r="F117" s="100" t="s">
        <v>154</v>
      </c>
      <c r="G117" s="117">
        <v>4</v>
      </c>
      <c r="H117" s="117">
        <v>12</v>
      </c>
      <c r="I117" s="117" t="s">
        <v>32</v>
      </c>
      <c r="J117" s="117">
        <v>2026</v>
      </c>
      <c r="K117" s="195" t="s">
        <v>554</v>
      </c>
      <c r="L117" s="195" t="s">
        <v>976</v>
      </c>
      <c r="M117" s="195" t="s">
        <v>2007</v>
      </c>
      <c r="N117" s="195" t="s">
        <v>1104</v>
      </c>
      <c r="O117" s="195" t="s">
        <v>1105</v>
      </c>
      <c r="P117" s="147"/>
      <c r="Q117" s="147"/>
      <c r="R117" s="147"/>
      <c r="S117" s="147"/>
    </row>
    <row r="118" spans="1:19" s="118" customFormat="1" ht="139.5" customHeight="1" x14ac:dyDescent="0.25">
      <c r="A118" s="117">
        <v>114</v>
      </c>
      <c r="B118" s="100" t="s">
        <v>648</v>
      </c>
      <c r="C118" s="100" t="s">
        <v>27</v>
      </c>
      <c r="D118" s="100" t="s">
        <v>1412</v>
      </c>
      <c r="E118" s="100"/>
      <c r="F118" s="100" t="s">
        <v>154</v>
      </c>
      <c r="G118" s="117">
        <v>0</v>
      </c>
      <c r="H118" s="117">
        <v>228</v>
      </c>
      <c r="I118" s="117" t="s">
        <v>34</v>
      </c>
      <c r="J118" s="117">
        <v>2023</v>
      </c>
      <c r="K118" s="195" t="s">
        <v>1468</v>
      </c>
      <c r="L118" s="195" t="s">
        <v>899</v>
      </c>
      <c r="M118" s="195" t="s">
        <v>1757</v>
      </c>
      <c r="N118" s="195" t="s">
        <v>1106</v>
      </c>
      <c r="O118" s="195" t="s">
        <v>1107</v>
      </c>
      <c r="P118" s="147"/>
      <c r="Q118" s="147"/>
      <c r="R118" s="147"/>
      <c r="S118" s="147"/>
    </row>
    <row r="119" spans="1:19" s="118" customFormat="1" ht="104.25" customHeight="1" x14ac:dyDescent="0.25">
      <c r="A119" s="117">
        <v>115</v>
      </c>
      <c r="B119" s="100" t="s">
        <v>648</v>
      </c>
      <c r="C119" s="100" t="s">
        <v>27</v>
      </c>
      <c r="D119" s="100" t="s">
        <v>972</v>
      </c>
      <c r="E119" s="100"/>
      <c r="F119" s="100" t="s">
        <v>154</v>
      </c>
      <c r="G119" s="117">
        <v>0</v>
      </c>
      <c r="H119" s="117">
        <v>40</v>
      </c>
      <c r="I119" s="117" t="s">
        <v>34</v>
      </c>
      <c r="J119" s="117">
        <v>2023</v>
      </c>
      <c r="K119" s="195" t="s">
        <v>973</v>
      </c>
      <c r="L119" s="195" t="s">
        <v>1560</v>
      </c>
      <c r="M119" s="195" t="s">
        <v>1561</v>
      </c>
      <c r="N119" s="195" t="s">
        <v>974</v>
      </c>
      <c r="O119" s="195" t="s">
        <v>975</v>
      </c>
      <c r="P119" s="147"/>
      <c r="Q119" s="147"/>
      <c r="R119" s="147"/>
      <c r="S119" s="147"/>
    </row>
    <row r="120" spans="1:19" s="118" customFormat="1" ht="111" customHeight="1" x14ac:dyDescent="0.25">
      <c r="A120" s="117">
        <v>116</v>
      </c>
      <c r="B120" s="100" t="s">
        <v>648</v>
      </c>
      <c r="C120" s="100" t="s">
        <v>27</v>
      </c>
      <c r="D120" s="100" t="s">
        <v>971</v>
      </c>
      <c r="E120" s="100"/>
      <c r="F120" s="100" t="s">
        <v>154</v>
      </c>
      <c r="G120" s="117">
        <v>0</v>
      </c>
      <c r="H120" s="117">
        <v>12</v>
      </c>
      <c r="I120" s="117" t="s">
        <v>34</v>
      </c>
      <c r="J120" s="117">
        <v>2025</v>
      </c>
      <c r="K120" s="195" t="s">
        <v>1563</v>
      </c>
      <c r="L120" s="195" t="s">
        <v>899</v>
      </c>
      <c r="M120" s="195" t="s">
        <v>1562</v>
      </c>
      <c r="N120" s="195" t="s">
        <v>1108</v>
      </c>
      <c r="O120" s="195" t="s">
        <v>970</v>
      </c>
      <c r="P120" s="147"/>
      <c r="Q120" s="147"/>
      <c r="R120" s="147"/>
      <c r="S120" s="147"/>
    </row>
    <row r="121" spans="1:19" s="118" customFormat="1" ht="62.25" customHeight="1" x14ac:dyDescent="0.25">
      <c r="A121" s="117">
        <v>117</v>
      </c>
      <c r="B121" s="100" t="s">
        <v>678</v>
      </c>
      <c r="C121" s="100" t="s">
        <v>27</v>
      </c>
      <c r="D121" s="100" t="s">
        <v>1758</v>
      </c>
      <c r="E121" s="100"/>
      <c r="F121" s="100" t="s">
        <v>154</v>
      </c>
      <c r="G121" s="117">
        <v>0</v>
      </c>
      <c r="H121" s="117">
        <v>20</v>
      </c>
      <c r="I121" s="117" t="s">
        <v>34</v>
      </c>
      <c r="J121" s="117">
        <v>2025</v>
      </c>
      <c r="K121" s="195" t="s">
        <v>1564</v>
      </c>
      <c r="L121" s="195" t="s">
        <v>906</v>
      </c>
      <c r="M121" s="195" t="s">
        <v>1109</v>
      </c>
      <c r="N121" s="195" t="s">
        <v>553</v>
      </c>
      <c r="O121" s="195" t="s">
        <v>774</v>
      </c>
      <c r="P121" s="147"/>
      <c r="Q121" s="147"/>
      <c r="R121" s="147"/>
      <c r="S121" s="147"/>
    </row>
    <row r="122" spans="1:19" s="118" customFormat="1" ht="93" customHeight="1" x14ac:dyDescent="0.25">
      <c r="A122" s="117">
        <v>118</v>
      </c>
      <c r="B122" s="100" t="s">
        <v>794</v>
      </c>
      <c r="C122" s="100" t="s">
        <v>26</v>
      </c>
      <c r="D122" s="100" t="s">
        <v>1137</v>
      </c>
      <c r="E122" s="100" t="s">
        <v>1138</v>
      </c>
      <c r="F122" s="100"/>
      <c r="G122" s="117"/>
      <c r="H122" s="117"/>
      <c r="I122" s="117" t="s">
        <v>32</v>
      </c>
      <c r="J122" s="117">
        <v>2022</v>
      </c>
      <c r="K122" s="195" t="s">
        <v>761</v>
      </c>
      <c r="L122" s="195" t="s">
        <v>1490</v>
      </c>
      <c r="M122" s="195" t="s">
        <v>1565</v>
      </c>
      <c r="N122" s="195" t="s">
        <v>796</v>
      </c>
      <c r="O122" s="195" t="s">
        <v>1566</v>
      </c>
      <c r="P122" s="147"/>
      <c r="Q122" s="147"/>
      <c r="R122" s="147"/>
      <c r="S122" s="147"/>
    </row>
    <row r="123" spans="1:19" s="118" customFormat="1" ht="60" customHeight="1" x14ac:dyDescent="0.25">
      <c r="A123" s="117">
        <v>119</v>
      </c>
      <c r="B123" s="100" t="s">
        <v>794</v>
      </c>
      <c r="C123" s="100" t="s">
        <v>26</v>
      </c>
      <c r="D123" s="100" t="s">
        <v>1139</v>
      </c>
      <c r="E123" s="100" t="s">
        <v>1140</v>
      </c>
      <c r="F123" s="100"/>
      <c r="G123" s="117"/>
      <c r="H123" s="117"/>
      <c r="I123" s="117" t="s">
        <v>32</v>
      </c>
      <c r="J123" s="117">
        <v>2022</v>
      </c>
      <c r="K123" s="195" t="s">
        <v>1491</v>
      </c>
      <c r="L123" s="195" t="s">
        <v>1490</v>
      </c>
      <c r="M123" s="195" t="s">
        <v>1607</v>
      </c>
      <c r="N123" s="195" t="s">
        <v>556</v>
      </c>
      <c r="O123" s="195" t="s">
        <v>1605</v>
      </c>
      <c r="P123" s="147"/>
      <c r="Q123" s="147"/>
      <c r="R123" s="147"/>
      <c r="S123" s="147"/>
    </row>
    <row r="124" spans="1:19" s="118" customFormat="1" ht="60.75" customHeight="1" x14ac:dyDescent="0.25">
      <c r="A124" s="117">
        <v>120</v>
      </c>
      <c r="B124" s="100" t="s">
        <v>650</v>
      </c>
      <c r="C124" s="100" t="s">
        <v>27</v>
      </c>
      <c r="D124" s="100" t="s">
        <v>1775</v>
      </c>
      <c r="E124" s="100"/>
      <c r="F124" s="100" t="s">
        <v>154</v>
      </c>
      <c r="G124" s="117">
        <v>0</v>
      </c>
      <c r="H124" s="117">
        <v>2</v>
      </c>
      <c r="I124" s="117" t="s">
        <v>34</v>
      </c>
      <c r="J124" s="117">
        <v>2024</v>
      </c>
      <c r="K124" s="195" t="s">
        <v>1777</v>
      </c>
      <c r="L124" s="195" t="s">
        <v>1567</v>
      </c>
      <c r="M124" s="195" t="s">
        <v>1776</v>
      </c>
      <c r="N124" s="195" t="s">
        <v>1450</v>
      </c>
      <c r="O124" s="195" t="s">
        <v>1778</v>
      </c>
      <c r="P124" s="147"/>
      <c r="Q124" s="147"/>
      <c r="R124" s="147"/>
      <c r="S124" s="147"/>
    </row>
    <row r="125" spans="1:19" s="118" customFormat="1" ht="60.75" customHeight="1" x14ac:dyDescent="0.25">
      <c r="A125" s="117">
        <v>121</v>
      </c>
      <c r="B125" s="100" t="s">
        <v>650</v>
      </c>
      <c r="C125" s="100" t="s">
        <v>27</v>
      </c>
      <c r="D125" s="100" t="s">
        <v>1779</v>
      </c>
      <c r="E125" s="100"/>
      <c r="F125" s="100" t="s">
        <v>154</v>
      </c>
      <c r="G125" s="117">
        <v>0</v>
      </c>
      <c r="H125" s="117">
        <v>2</v>
      </c>
      <c r="I125" s="117" t="s">
        <v>34</v>
      </c>
      <c r="J125" s="117">
        <v>2024</v>
      </c>
      <c r="K125" s="195" t="s">
        <v>1777</v>
      </c>
      <c r="L125" s="195" t="s">
        <v>1567</v>
      </c>
      <c r="M125" s="195" t="s">
        <v>1783</v>
      </c>
      <c r="N125" s="195" t="s">
        <v>1450</v>
      </c>
      <c r="O125" s="195" t="s">
        <v>1778</v>
      </c>
      <c r="P125" s="147"/>
      <c r="Q125" s="147"/>
      <c r="R125" s="147"/>
      <c r="S125" s="147"/>
    </row>
    <row r="126" spans="1:19" s="118" customFormat="1" ht="60.75" customHeight="1" x14ac:dyDescent="0.25">
      <c r="A126" s="117">
        <v>122</v>
      </c>
      <c r="B126" s="100" t="s">
        <v>650</v>
      </c>
      <c r="C126" s="100" t="s">
        <v>27</v>
      </c>
      <c r="D126" s="100" t="s">
        <v>1780</v>
      </c>
      <c r="E126" s="100"/>
      <c r="F126" s="100" t="s">
        <v>154</v>
      </c>
      <c r="G126" s="117">
        <v>0</v>
      </c>
      <c r="H126" s="117">
        <v>95</v>
      </c>
      <c r="I126" s="117" t="s">
        <v>34</v>
      </c>
      <c r="J126" s="117">
        <v>2024</v>
      </c>
      <c r="K126" s="195" t="s">
        <v>1781</v>
      </c>
      <c r="L126" s="195" t="s">
        <v>1782</v>
      </c>
      <c r="M126" s="195" t="s">
        <v>1784</v>
      </c>
      <c r="N126" s="195" t="s">
        <v>1450</v>
      </c>
      <c r="O126" s="195" t="s">
        <v>1785</v>
      </c>
      <c r="P126" s="147"/>
      <c r="Q126" s="147"/>
      <c r="R126" s="147"/>
      <c r="S126" s="147"/>
    </row>
    <row r="127" spans="1:19" s="118" customFormat="1" ht="42.75" customHeight="1" x14ac:dyDescent="0.25">
      <c r="A127" s="117">
        <v>123</v>
      </c>
      <c r="B127" s="100" t="s">
        <v>650</v>
      </c>
      <c r="C127" s="100" t="s">
        <v>27</v>
      </c>
      <c r="D127" s="100" t="s">
        <v>1786</v>
      </c>
      <c r="E127" s="100"/>
      <c r="F127" s="100" t="s">
        <v>154</v>
      </c>
      <c r="G127" s="117">
        <v>0</v>
      </c>
      <c r="H127" s="117">
        <v>2</v>
      </c>
      <c r="I127" s="117" t="s">
        <v>32</v>
      </c>
      <c r="J127" s="117">
        <v>2026</v>
      </c>
      <c r="K127" s="195" t="s">
        <v>1789</v>
      </c>
      <c r="L127" s="195" t="s">
        <v>1567</v>
      </c>
      <c r="M127" s="195" t="s">
        <v>1791</v>
      </c>
      <c r="N127" s="195" t="s">
        <v>1450</v>
      </c>
      <c r="O127" s="195" t="s">
        <v>1792</v>
      </c>
      <c r="P127" s="147"/>
      <c r="Q127" s="147"/>
      <c r="R127" s="147"/>
      <c r="S127" s="147"/>
    </row>
    <row r="128" spans="1:19" s="118" customFormat="1" ht="42.75" customHeight="1" x14ac:dyDescent="0.25">
      <c r="A128" s="117">
        <v>124</v>
      </c>
      <c r="B128" s="100" t="s">
        <v>650</v>
      </c>
      <c r="C128" s="100" t="s">
        <v>27</v>
      </c>
      <c r="D128" s="100" t="s">
        <v>1787</v>
      </c>
      <c r="E128" s="100"/>
      <c r="F128" s="100" t="s">
        <v>154</v>
      </c>
      <c r="G128" s="117">
        <v>0</v>
      </c>
      <c r="H128" s="117">
        <v>2</v>
      </c>
      <c r="I128" s="117" t="s">
        <v>32</v>
      </c>
      <c r="J128" s="117">
        <v>2026</v>
      </c>
      <c r="K128" s="195" t="s">
        <v>1789</v>
      </c>
      <c r="L128" s="195" t="s">
        <v>1567</v>
      </c>
      <c r="M128" s="195" t="s">
        <v>1793</v>
      </c>
      <c r="N128" s="195" t="s">
        <v>1450</v>
      </c>
      <c r="O128" s="195" t="s">
        <v>1792</v>
      </c>
      <c r="P128" s="147"/>
      <c r="Q128" s="147"/>
      <c r="R128" s="147"/>
      <c r="S128" s="147"/>
    </row>
    <row r="129" spans="1:19" s="118" customFormat="1" ht="42.75" customHeight="1" x14ac:dyDescent="0.25">
      <c r="A129" s="117">
        <v>125</v>
      </c>
      <c r="B129" s="100" t="s">
        <v>650</v>
      </c>
      <c r="C129" s="100" t="s">
        <v>27</v>
      </c>
      <c r="D129" s="100" t="s">
        <v>1788</v>
      </c>
      <c r="E129" s="100"/>
      <c r="F129" s="100" t="s">
        <v>154</v>
      </c>
      <c r="G129" s="117">
        <v>0</v>
      </c>
      <c r="H129" s="117">
        <v>50</v>
      </c>
      <c r="I129" s="117" t="s">
        <v>34</v>
      </c>
      <c r="J129" s="117">
        <v>2025</v>
      </c>
      <c r="K129" s="195" t="s">
        <v>1790</v>
      </c>
      <c r="L129" s="195" t="s">
        <v>1782</v>
      </c>
      <c r="M129" s="195" t="s">
        <v>2008</v>
      </c>
      <c r="N129" s="195" t="s">
        <v>1450</v>
      </c>
      <c r="O129" s="195" t="s">
        <v>1795</v>
      </c>
      <c r="P129" s="147"/>
      <c r="Q129" s="147"/>
      <c r="R129" s="147"/>
      <c r="S129" s="147"/>
    </row>
    <row r="130" spans="1:19" s="118" customFormat="1" ht="42.75" customHeight="1" x14ac:dyDescent="0.25">
      <c r="A130" s="117">
        <v>126</v>
      </c>
      <c r="B130" s="100" t="s">
        <v>650</v>
      </c>
      <c r="C130" s="100" t="s">
        <v>27</v>
      </c>
      <c r="D130" s="100" t="s">
        <v>1788</v>
      </c>
      <c r="E130" s="100"/>
      <c r="F130" s="100" t="s">
        <v>154</v>
      </c>
      <c r="G130" s="117">
        <v>50</v>
      </c>
      <c r="H130" s="117">
        <v>95</v>
      </c>
      <c r="I130" s="117" t="s">
        <v>32</v>
      </c>
      <c r="J130" s="117">
        <v>2026</v>
      </c>
      <c r="K130" s="195" t="s">
        <v>1790</v>
      </c>
      <c r="L130" s="195" t="s">
        <v>1782</v>
      </c>
      <c r="M130" s="195" t="s">
        <v>1794</v>
      </c>
      <c r="N130" s="195" t="s">
        <v>1450</v>
      </c>
      <c r="O130" s="195" t="s">
        <v>1795</v>
      </c>
      <c r="P130" s="147"/>
      <c r="Q130" s="147"/>
      <c r="R130" s="147"/>
      <c r="S130" s="147"/>
    </row>
    <row r="131" spans="1:19" s="118" customFormat="1" ht="85.5" customHeight="1" x14ac:dyDescent="0.25">
      <c r="A131" s="117">
        <v>127</v>
      </c>
      <c r="B131" s="100" t="s">
        <v>795</v>
      </c>
      <c r="C131" s="100" t="s">
        <v>27</v>
      </c>
      <c r="D131" s="100" t="s">
        <v>1141</v>
      </c>
      <c r="E131" s="100"/>
      <c r="F131" s="100" t="s">
        <v>154</v>
      </c>
      <c r="G131" s="117">
        <v>0</v>
      </c>
      <c r="H131" s="117">
        <v>88</v>
      </c>
      <c r="I131" s="117" t="s">
        <v>32</v>
      </c>
      <c r="J131" s="117">
        <v>2026</v>
      </c>
      <c r="K131" s="195" t="s">
        <v>1604</v>
      </c>
      <c r="L131" s="195" t="s">
        <v>1567</v>
      </c>
      <c r="M131" s="195" t="s">
        <v>1142</v>
      </c>
      <c r="N131" s="195" t="s">
        <v>797</v>
      </c>
      <c r="O131" s="195" t="s">
        <v>1606</v>
      </c>
      <c r="P131" s="147"/>
      <c r="Q131" s="147"/>
      <c r="R131" s="147"/>
      <c r="S131" s="147"/>
    </row>
    <row r="132" spans="1:19" s="118" customFormat="1" ht="57.75" customHeight="1" x14ac:dyDescent="0.25">
      <c r="A132" s="117">
        <v>128</v>
      </c>
      <c r="B132" s="100" t="s">
        <v>1414</v>
      </c>
      <c r="C132" s="100" t="s">
        <v>27</v>
      </c>
      <c r="D132" s="100" t="s">
        <v>1796</v>
      </c>
      <c r="E132" s="100"/>
      <c r="F132" s="100" t="s">
        <v>154</v>
      </c>
      <c r="G132" s="117">
        <v>0</v>
      </c>
      <c r="H132" s="117">
        <v>30</v>
      </c>
      <c r="I132" s="117" t="s">
        <v>34</v>
      </c>
      <c r="J132" s="117">
        <v>2024</v>
      </c>
      <c r="K132" s="195" t="s">
        <v>1611</v>
      </c>
      <c r="L132" s="195" t="s">
        <v>1568</v>
      </c>
      <c r="M132" s="195" t="s">
        <v>1798</v>
      </c>
      <c r="N132" s="195" t="s">
        <v>1450</v>
      </c>
      <c r="O132" s="195" t="s">
        <v>1608</v>
      </c>
      <c r="P132" s="147"/>
      <c r="Q132" s="147"/>
      <c r="R132" s="147"/>
      <c r="S132" s="147"/>
    </row>
    <row r="133" spans="1:19" s="118" customFormat="1" ht="48" customHeight="1" x14ac:dyDescent="0.25">
      <c r="A133" s="117">
        <v>129</v>
      </c>
      <c r="B133" s="100" t="s">
        <v>1414</v>
      </c>
      <c r="C133" s="100" t="s">
        <v>27</v>
      </c>
      <c r="D133" s="100" t="s">
        <v>1797</v>
      </c>
      <c r="E133" s="100"/>
      <c r="F133" s="100" t="s">
        <v>154</v>
      </c>
      <c r="G133" s="117">
        <v>0</v>
      </c>
      <c r="H133" s="117">
        <v>15</v>
      </c>
      <c r="I133" s="117" t="s">
        <v>34</v>
      </c>
      <c r="J133" s="117">
        <v>2025</v>
      </c>
      <c r="K133" s="195" t="s">
        <v>1610</v>
      </c>
      <c r="L133" s="195" t="s">
        <v>1568</v>
      </c>
      <c r="M133" s="195" t="s">
        <v>2009</v>
      </c>
      <c r="N133" s="195" t="s">
        <v>1451</v>
      </c>
      <c r="O133" s="195" t="s">
        <v>1609</v>
      </c>
      <c r="P133" s="147"/>
      <c r="Q133" s="147"/>
      <c r="R133" s="147"/>
      <c r="S133" s="147"/>
    </row>
    <row r="134" spans="1:19" s="118" customFormat="1" ht="48" customHeight="1" x14ac:dyDescent="0.25">
      <c r="A134" s="117">
        <v>130</v>
      </c>
      <c r="B134" s="100" t="s">
        <v>1414</v>
      </c>
      <c r="C134" s="100" t="s">
        <v>27</v>
      </c>
      <c r="D134" s="100" t="s">
        <v>1797</v>
      </c>
      <c r="E134" s="100"/>
      <c r="F134" s="100" t="s">
        <v>154</v>
      </c>
      <c r="G134" s="117">
        <v>15</v>
      </c>
      <c r="H134" s="117">
        <v>30</v>
      </c>
      <c r="I134" s="117" t="s">
        <v>32</v>
      </c>
      <c r="J134" s="117">
        <v>2026</v>
      </c>
      <c r="K134" s="195" t="s">
        <v>1610</v>
      </c>
      <c r="L134" s="195" t="s">
        <v>1568</v>
      </c>
      <c r="M134" s="195" t="s">
        <v>1799</v>
      </c>
      <c r="N134" s="195" t="s">
        <v>1451</v>
      </c>
      <c r="O134" s="195" t="s">
        <v>1609</v>
      </c>
      <c r="P134" s="147"/>
      <c r="Q134" s="147"/>
      <c r="R134" s="147"/>
      <c r="S134" s="147"/>
    </row>
    <row r="135" spans="1:19" s="118" customFormat="1" ht="57.75" customHeight="1" x14ac:dyDescent="0.25">
      <c r="A135" s="117">
        <v>131</v>
      </c>
      <c r="B135" s="100" t="s">
        <v>652</v>
      </c>
      <c r="C135" s="100" t="s">
        <v>26</v>
      </c>
      <c r="D135" s="100" t="s">
        <v>1885</v>
      </c>
      <c r="E135" s="100" t="s">
        <v>1886</v>
      </c>
      <c r="F135" s="100"/>
      <c r="G135" s="117"/>
      <c r="H135" s="117"/>
      <c r="I135" s="117" t="s">
        <v>34</v>
      </c>
      <c r="J135" s="117">
        <v>2025</v>
      </c>
      <c r="K135" s="195" t="s">
        <v>869</v>
      </c>
      <c r="L135" s="195" t="s">
        <v>1500</v>
      </c>
      <c r="M135" s="195" t="s">
        <v>1800</v>
      </c>
      <c r="N135" s="195" t="s">
        <v>798</v>
      </c>
      <c r="O135" s="195" t="s">
        <v>868</v>
      </c>
      <c r="P135" s="147"/>
      <c r="Q135" s="147"/>
      <c r="R135" s="147"/>
      <c r="S135" s="147"/>
    </row>
    <row r="136" spans="1:19" s="118" customFormat="1" ht="57.75" customHeight="1" x14ac:dyDescent="0.25">
      <c r="A136" s="117">
        <v>132</v>
      </c>
      <c r="B136" s="100" t="s">
        <v>1415</v>
      </c>
      <c r="C136" s="100" t="s">
        <v>26</v>
      </c>
      <c r="D136" s="100" t="s">
        <v>1713</v>
      </c>
      <c r="E136" s="100" t="s">
        <v>1416</v>
      </c>
      <c r="F136" s="100"/>
      <c r="G136" s="117"/>
      <c r="H136" s="117"/>
      <c r="I136" s="117" t="s">
        <v>34</v>
      </c>
      <c r="J136" s="117">
        <v>2021</v>
      </c>
      <c r="K136" s="195" t="s">
        <v>761</v>
      </c>
      <c r="L136" s="195" t="s">
        <v>902</v>
      </c>
      <c r="M136" s="195" t="s">
        <v>1715</v>
      </c>
      <c r="N136" s="195" t="s">
        <v>762</v>
      </c>
      <c r="O136" s="195" t="s">
        <v>1714</v>
      </c>
      <c r="P136" s="147"/>
      <c r="Q136" s="147"/>
      <c r="R136" s="147"/>
      <c r="S136" s="147"/>
    </row>
    <row r="137" spans="1:19" s="118" customFormat="1" ht="57.75" customHeight="1" x14ac:dyDescent="0.25">
      <c r="A137" s="117">
        <v>133</v>
      </c>
      <c r="B137" s="100" t="s">
        <v>1415</v>
      </c>
      <c r="C137" s="100" t="s">
        <v>26</v>
      </c>
      <c r="D137" s="100" t="s">
        <v>1417</v>
      </c>
      <c r="E137" s="100" t="s">
        <v>1418</v>
      </c>
      <c r="F137" s="100"/>
      <c r="G137" s="117"/>
      <c r="H137" s="117"/>
      <c r="I137" s="117" t="s">
        <v>32</v>
      </c>
      <c r="J137" s="117">
        <v>2022</v>
      </c>
      <c r="K137" s="195" t="s">
        <v>881</v>
      </c>
      <c r="L137" s="195" t="s">
        <v>902</v>
      </c>
      <c r="M137" s="195" t="s">
        <v>1716</v>
      </c>
      <c r="N137" s="195" t="s">
        <v>1419</v>
      </c>
      <c r="O137" s="195" t="s">
        <v>525</v>
      </c>
      <c r="P137" s="147"/>
      <c r="Q137" s="147"/>
      <c r="R137" s="147"/>
      <c r="S137" s="147"/>
    </row>
    <row r="138" spans="1:19" s="118" customFormat="1" ht="57.75" customHeight="1" x14ac:dyDescent="0.25">
      <c r="A138" s="117">
        <v>134</v>
      </c>
      <c r="B138" s="100" t="s">
        <v>595</v>
      </c>
      <c r="C138" s="100" t="s">
        <v>26</v>
      </c>
      <c r="D138" s="100" t="s">
        <v>1717</v>
      </c>
      <c r="E138" s="100" t="s">
        <v>1718</v>
      </c>
      <c r="F138" s="100"/>
      <c r="G138" s="117"/>
      <c r="H138" s="117"/>
      <c r="I138" s="117" t="s">
        <v>34</v>
      </c>
      <c r="J138" s="117">
        <v>2021</v>
      </c>
      <c r="K138" s="195" t="s">
        <v>761</v>
      </c>
      <c r="L138" s="195" t="s">
        <v>903</v>
      </c>
      <c r="M138" s="195" t="s">
        <v>1724</v>
      </c>
      <c r="N138" s="195" t="s">
        <v>653</v>
      </c>
      <c r="O138" s="195" t="s">
        <v>1958</v>
      </c>
      <c r="P138" s="147"/>
      <c r="Q138" s="147"/>
    </row>
    <row r="139" spans="1:19" s="118" customFormat="1" ht="117.75" customHeight="1" x14ac:dyDescent="0.25">
      <c r="A139" s="117">
        <v>135</v>
      </c>
      <c r="B139" s="100" t="s">
        <v>595</v>
      </c>
      <c r="C139" s="100" t="s">
        <v>26</v>
      </c>
      <c r="D139" s="100" t="s">
        <v>1720</v>
      </c>
      <c r="E139" s="100" t="s">
        <v>1719</v>
      </c>
      <c r="F139" s="100"/>
      <c r="G139" s="117"/>
      <c r="H139" s="117"/>
      <c r="I139" s="117" t="s">
        <v>32</v>
      </c>
      <c r="J139" s="117">
        <v>2022</v>
      </c>
      <c r="K139" s="195" t="s">
        <v>761</v>
      </c>
      <c r="L139" s="195" t="s">
        <v>903</v>
      </c>
      <c r="M139" s="195" t="s">
        <v>1721</v>
      </c>
      <c r="N139" s="195" t="s">
        <v>653</v>
      </c>
      <c r="O139" s="195" t="s">
        <v>1959</v>
      </c>
      <c r="P139" s="147"/>
      <c r="Q139" s="147"/>
    </row>
    <row r="140" spans="1:19" s="118" customFormat="1" ht="81.75" customHeight="1" x14ac:dyDescent="0.25">
      <c r="A140" s="117">
        <v>136</v>
      </c>
      <c r="B140" s="100" t="s">
        <v>596</v>
      </c>
      <c r="C140" s="100" t="s">
        <v>26</v>
      </c>
      <c r="D140" s="100" t="s">
        <v>1334</v>
      </c>
      <c r="E140" s="100" t="s">
        <v>1722</v>
      </c>
      <c r="F140" s="100"/>
      <c r="G140" s="117"/>
      <c r="H140" s="117"/>
      <c r="I140" s="117" t="s">
        <v>32</v>
      </c>
      <c r="J140" s="117">
        <v>2022</v>
      </c>
      <c r="K140" s="195" t="s">
        <v>1614</v>
      </c>
      <c r="L140" s="195" t="s">
        <v>1615</v>
      </c>
      <c r="M140" s="195" t="s">
        <v>1723</v>
      </c>
      <c r="N140" s="195" t="s">
        <v>654</v>
      </c>
      <c r="O140" s="195" t="s">
        <v>1888</v>
      </c>
      <c r="P140" s="147"/>
      <c r="Q140" s="147"/>
      <c r="R140" s="147"/>
      <c r="S140" s="147"/>
    </row>
    <row r="141" spans="1:19" s="118" customFormat="1" ht="79.5" customHeight="1" x14ac:dyDescent="0.25">
      <c r="A141" s="117">
        <v>137</v>
      </c>
      <c r="B141" s="100" t="s">
        <v>596</v>
      </c>
      <c r="C141" s="100" t="s">
        <v>26</v>
      </c>
      <c r="D141" s="100" t="s">
        <v>1725</v>
      </c>
      <c r="E141" s="100" t="s">
        <v>1726</v>
      </c>
      <c r="F141" s="100"/>
      <c r="G141" s="117"/>
      <c r="H141" s="117"/>
      <c r="I141" s="117" t="s">
        <v>32</v>
      </c>
      <c r="J141" s="117">
        <v>2023</v>
      </c>
      <c r="K141" s="195" t="s">
        <v>1613</v>
      </c>
      <c r="L141" s="195" t="s">
        <v>1618</v>
      </c>
      <c r="M141" s="195" t="s">
        <v>1727</v>
      </c>
      <c r="N141" s="195" t="s">
        <v>1335</v>
      </c>
      <c r="O141" s="195" t="s">
        <v>1612</v>
      </c>
      <c r="P141" s="147"/>
      <c r="Q141" s="147"/>
      <c r="R141" s="147"/>
    </row>
    <row r="142" spans="1:19" s="118" customFormat="1" ht="66" customHeight="1" x14ac:dyDescent="0.25">
      <c r="A142" s="117">
        <v>138</v>
      </c>
      <c r="B142" s="100" t="s">
        <v>596</v>
      </c>
      <c r="C142" s="100" t="s">
        <v>27</v>
      </c>
      <c r="D142" s="100" t="s">
        <v>1728</v>
      </c>
      <c r="E142" s="100"/>
      <c r="F142" s="100" t="s">
        <v>154</v>
      </c>
      <c r="G142" s="117">
        <v>0</v>
      </c>
      <c r="H142" s="117">
        <v>59</v>
      </c>
      <c r="I142" s="117" t="s">
        <v>32</v>
      </c>
      <c r="J142" s="117">
        <v>2026</v>
      </c>
      <c r="K142" s="195" t="s">
        <v>1616</v>
      </c>
      <c r="L142" s="195" t="s">
        <v>1617</v>
      </c>
      <c r="M142" s="195" t="s">
        <v>1729</v>
      </c>
      <c r="N142" s="195" t="s">
        <v>654</v>
      </c>
      <c r="O142" s="195" t="s">
        <v>1620</v>
      </c>
      <c r="P142" s="147"/>
      <c r="Q142" s="147"/>
      <c r="R142" s="147"/>
    </row>
    <row r="143" spans="1:19" s="118" customFormat="1" ht="82.5" customHeight="1" x14ac:dyDescent="0.25">
      <c r="A143" s="117">
        <v>139</v>
      </c>
      <c r="B143" s="100" t="s">
        <v>596</v>
      </c>
      <c r="C143" s="100" t="s">
        <v>27</v>
      </c>
      <c r="D143" s="100" t="s">
        <v>1730</v>
      </c>
      <c r="E143" s="100"/>
      <c r="F143" s="100" t="s">
        <v>154</v>
      </c>
      <c r="G143" s="117">
        <v>0</v>
      </c>
      <c r="H143" s="117">
        <v>200</v>
      </c>
      <c r="I143" s="117" t="s">
        <v>34</v>
      </c>
      <c r="J143" s="117">
        <v>2025</v>
      </c>
      <c r="K143" s="195" t="s">
        <v>2000</v>
      </c>
      <c r="L143" s="195" t="s">
        <v>2001</v>
      </c>
      <c r="M143" s="195" t="s">
        <v>2003</v>
      </c>
      <c r="N143" s="195" t="s">
        <v>1889</v>
      </c>
      <c r="O143" s="195" t="s">
        <v>2005</v>
      </c>
      <c r="P143" s="147"/>
      <c r="Q143" s="147"/>
      <c r="R143" s="147"/>
    </row>
    <row r="144" spans="1:19" s="118" customFormat="1" ht="79.5" customHeight="1" x14ac:dyDescent="0.25">
      <c r="A144" s="117">
        <v>140</v>
      </c>
      <c r="B144" s="100" t="s">
        <v>596</v>
      </c>
      <c r="C144" s="100" t="s">
        <v>27</v>
      </c>
      <c r="D144" s="100" t="s">
        <v>1730</v>
      </c>
      <c r="E144" s="100"/>
      <c r="F144" s="100" t="s">
        <v>154</v>
      </c>
      <c r="G144" s="117">
        <v>200</v>
      </c>
      <c r="H144" s="117">
        <v>300</v>
      </c>
      <c r="I144" s="117" t="s">
        <v>32</v>
      </c>
      <c r="J144" s="117">
        <v>2026</v>
      </c>
      <c r="K144" s="195" t="s">
        <v>2002</v>
      </c>
      <c r="L144" s="195" t="s">
        <v>903</v>
      </c>
      <c r="M144" s="195" t="s">
        <v>2004</v>
      </c>
      <c r="N144" s="195" t="s">
        <v>1889</v>
      </c>
      <c r="O144" s="195" t="s">
        <v>1731</v>
      </c>
      <c r="P144" s="147"/>
      <c r="Q144" s="147"/>
      <c r="R144" s="147"/>
    </row>
    <row r="145" spans="1:19" s="118" customFormat="1" ht="73.5" customHeight="1" x14ac:dyDescent="0.25">
      <c r="A145" s="117">
        <v>141</v>
      </c>
      <c r="B145" s="100" t="s">
        <v>597</v>
      </c>
      <c r="C145" s="100" t="s">
        <v>26</v>
      </c>
      <c r="D145" s="100" t="s">
        <v>1336</v>
      </c>
      <c r="E145" s="100" t="s">
        <v>1732</v>
      </c>
      <c r="F145" s="100"/>
      <c r="G145" s="117"/>
      <c r="H145" s="117"/>
      <c r="I145" s="117" t="s">
        <v>32</v>
      </c>
      <c r="J145" s="117">
        <v>2022</v>
      </c>
      <c r="K145" s="195" t="s">
        <v>1492</v>
      </c>
      <c r="L145" s="195" t="s">
        <v>903</v>
      </c>
      <c r="M145" s="195" t="s">
        <v>1732</v>
      </c>
      <c r="N145" s="195" t="s">
        <v>655</v>
      </c>
      <c r="O145" s="195" t="s">
        <v>1493</v>
      </c>
      <c r="P145" s="147"/>
      <c r="Q145" s="147"/>
      <c r="R145" s="147"/>
      <c r="S145" s="147"/>
    </row>
    <row r="146" spans="1:19" s="118" customFormat="1" ht="47.25" customHeight="1" x14ac:dyDescent="0.25">
      <c r="A146" s="117">
        <v>142</v>
      </c>
      <c r="B146" s="100" t="s">
        <v>597</v>
      </c>
      <c r="C146" s="100" t="s">
        <v>27</v>
      </c>
      <c r="D146" s="100" t="s">
        <v>1734</v>
      </c>
      <c r="E146" s="100"/>
      <c r="F146" s="100" t="s">
        <v>154</v>
      </c>
      <c r="G146" s="117">
        <v>0</v>
      </c>
      <c r="H146" s="117">
        <v>15</v>
      </c>
      <c r="I146" s="117" t="s">
        <v>32</v>
      </c>
      <c r="J146" s="117">
        <v>2026</v>
      </c>
      <c r="K146" s="195" t="s">
        <v>1494</v>
      </c>
      <c r="L146" s="195" t="s">
        <v>903</v>
      </c>
      <c r="M146" s="195" t="s">
        <v>1733</v>
      </c>
      <c r="N146" s="195" t="s">
        <v>656</v>
      </c>
      <c r="O146" s="195" t="s">
        <v>1619</v>
      </c>
      <c r="P146" s="147"/>
      <c r="Q146" s="147"/>
      <c r="R146" s="147"/>
      <c r="S146" s="147"/>
    </row>
    <row r="147" spans="1:19" s="118" customFormat="1" ht="60" customHeight="1" x14ac:dyDescent="0.25">
      <c r="A147" s="117">
        <v>143</v>
      </c>
      <c r="B147" s="100" t="s">
        <v>658</v>
      </c>
      <c r="C147" s="100" t="s">
        <v>26</v>
      </c>
      <c r="D147" s="100" t="s">
        <v>1452</v>
      </c>
      <c r="E147" s="100" t="s">
        <v>1319</v>
      </c>
      <c r="F147" s="100"/>
      <c r="G147" s="117"/>
      <c r="H147" s="117"/>
      <c r="I147" s="117" t="s">
        <v>34</v>
      </c>
      <c r="J147" s="117">
        <v>2022</v>
      </c>
      <c r="K147" s="195" t="s">
        <v>761</v>
      </c>
      <c r="L147" s="195" t="s">
        <v>901</v>
      </c>
      <c r="M147" s="195" t="s">
        <v>1324</v>
      </c>
      <c r="N147" s="195" t="s">
        <v>1062</v>
      </c>
      <c r="O147" s="195" t="s">
        <v>1960</v>
      </c>
      <c r="P147" s="147"/>
      <c r="Q147" s="147"/>
      <c r="R147" s="147"/>
      <c r="S147" s="147"/>
    </row>
    <row r="148" spans="1:19" s="118" customFormat="1" ht="60" customHeight="1" x14ac:dyDescent="0.25">
      <c r="A148" s="117">
        <v>144</v>
      </c>
      <c r="B148" s="100" t="s">
        <v>658</v>
      </c>
      <c r="C148" s="100" t="s">
        <v>26</v>
      </c>
      <c r="D148" s="100" t="s">
        <v>1693</v>
      </c>
      <c r="E148" s="100" t="s">
        <v>1320</v>
      </c>
      <c r="F148" s="100"/>
      <c r="G148" s="117"/>
      <c r="H148" s="117"/>
      <c r="I148" s="117" t="s">
        <v>32</v>
      </c>
      <c r="J148" s="117">
        <v>2024</v>
      </c>
      <c r="K148" s="195" t="s">
        <v>761</v>
      </c>
      <c r="L148" s="195" t="s">
        <v>901</v>
      </c>
      <c r="M148" s="195" t="s">
        <v>1325</v>
      </c>
      <c r="N148" s="195" t="s">
        <v>563</v>
      </c>
      <c r="O148" s="195" t="s">
        <v>1961</v>
      </c>
      <c r="P148" s="147"/>
      <c r="Q148" s="147"/>
      <c r="R148" s="147"/>
      <c r="S148" s="147"/>
    </row>
    <row r="149" spans="1:19" s="118" customFormat="1" ht="60" customHeight="1" x14ac:dyDescent="0.25">
      <c r="A149" s="117">
        <v>145</v>
      </c>
      <c r="B149" s="100" t="s">
        <v>658</v>
      </c>
      <c r="C149" s="100" t="s">
        <v>26</v>
      </c>
      <c r="D149" s="100" t="s">
        <v>1028</v>
      </c>
      <c r="E149" s="100" t="s">
        <v>1321</v>
      </c>
      <c r="F149" s="100"/>
      <c r="G149" s="117"/>
      <c r="H149" s="117"/>
      <c r="I149" s="117" t="s">
        <v>32</v>
      </c>
      <c r="J149" s="117">
        <v>2023</v>
      </c>
      <c r="K149" s="195" t="s">
        <v>1478</v>
      </c>
      <c r="L149" s="195" t="s">
        <v>901</v>
      </c>
      <c r="M149" s="195" t="s">
        <v>1326</v>
      </c>
      <c r="N149" s="195" t="s">
        <v>1029</v>
      </c>
      <c r="O149" s="195" t="s">
        <v>1579</v>
      </c>
      <c r="P149" s="147"/>
      <c r="Q149" s="147"/>
      <c r="R149" s="147"/>
      <c r="S149" s="147"/>
    </row>
    <row r="150" spans="1:19" s="118" customFormat="1" ht="59.25" customHeight="1" x14ac:dyDescent="0.25">
      <c r="A150" s="117">
        <v>146</v>
      </c>
      <c r="B150" s="100" t="s">
        <v>658</v>
      </c>
      <c r="C150" s="100" t="s">
        <v>26</v>
      </c>
      <c r="D150" s="100" t="s">
        <v>1587</v>
      </c>
      <c r="E150" s="100" t="s">
        <v>1063</v>
      </c>
      <c r="F150" s="100"/>
      <c r="G150" s="117"/>
      <c r="H150" s="117"/>
      <c r="I150" s="117" t="s">
        <v>34</v>
      </c>
      <c r="J150" s="117">
        <v>2023</v>
      </c>
      <c r="K150" s="195" t="s">
        <v>1454</v>
      </c>
      <c r="L150" s="195" t="s">
        <v>901</v>
      </c>
      <c r="M150" s="195" t="s">
        <v>1586</v>
      </c>
      <c r="N150" s="195" t="s">
        <v>1064</v>
      </c>
      <c r="O150" s="195" t="s">
        <v>1453</v>
      </c>
      <c r="P150" s="147"/>
      <c r="Q150" s="147"/>
      <c r="R150" s="147"/>
      <c r="S150" s="147"/>
    </row>
    <row r="151" spans="1:19" s="118" customFormat="1" ht="59.25" customHeight="1" x14ac:dyDescent="0.25">
      <c r="A151" s="117">
        <v>147</v>
      </c>
      <c r="B151" s="100" t="s">
        <v>658</v>
      </c>
      <c r="C151" s="100" t="s">
        <v>26</v>
      </c>
      <c r="D151" s="100" t="s">
        <v>1322</v>
      </c>
      <c r="E151" s="100" t="s">
        <v>1323</v>
      </c>
      <c r="F151" s="100"/>
      <c r="G151" s="117"/>
      <c r="H151" s="117"/>
      <c r="I151" s="117" t="s">
        <v>34</v>
      </c>
      <c r="J151" s="117">
        <v>2024</v>
      </c>
      <c r="K151" s="195" t="s">
        <v>761</v>
      </c>
      <c r="L151" s="195" t="s">
        <v>901</v>
      </c>
      <c r="M151" s="195" t="s">
        <v>1327</v>
      </c>
      <c r="N151" s="195" t="s">
        <v>1083</v>
      </c>
      <c r="O151" s="195" t="s">
        <v>1962</v>
      </c>
      <c r="P151" s="147"/>
      <c r="Q151" s="147"/>
      <c r="R151" s="147"/>
      <c r="S151" s="147"/>
    </row>
    <row r="152" spans="1:19" s="118" customFormat="1" ht="59.25" customHeight="1" x14ac:dyDescent="0.25">
      <c r="A152" s="117">
        <v>148</v>
      </c>
      <c r="B152" s="100" t="s">
        <v>658</v>
      </c>
      <c r="C152" s="100" t="s">
        <v>26</v>
      </c>
      <c r="D152" s="100" t="s">
        <v>1580</v>
      </c>
      <c r="E152" s="100" t="s">
        <v>1581</v>
      </c>
      <c r="F152" s="100"/>
      <c r="G152" s="117"/>
      <c r="H152" s="117"/>
      <c r="I152" s="117" t="s">
        <v>34</v>
      </c>
      <c r="J152" s="117">
        <v>2024</v>
      </c>
      <c r="K152" s="195" t="s">
        <v>1582</v>
      </c>
      <c r="L152" s="195" t="s">
        <v>1583</v>
      </c>
      <c r="M152" s="195" t="s">
        <v>1585</v>
      </c>
      <c r="N152" s="195" t="s">
        <v>1328</v>
      </c>
      <c r="O152" s="195" t="s">
        <v>1584</v>
      </c>
      <c r="P152" s="147"/>
      <c r="Q152" s="147"/>
      <c r="R152" s="147"/>
      <c r="S152" s="147"/>
    </row>
    <row r="153" spans="1:19" s="118" customFormat="1" ht="91.5" customHeight="1" x14ac:dyDescent="0.25">
      <c r="A153" s="117">
        <v>149</v>
      </c>
      <c r="B153" s="100" t="s">
        <v>562</v>
      </c>
      <c r="C153" s="100" t="s">
        <v>27</v>
      </c>
      <c r="D153" s="100" t="s">
        <v>1329</v>
      </c>
      <c r="E153" s="100"/>
      <c r="F153" s="100" t="s">
        <v>154</v>
      </c>
      <c r="G153" s="117">
        <v>0</v>
      </c>
      <c r="H153" s="117">
        <v>1</v>
      </c>
      <c r="I153" s="117" t="s">
        <v>34</v>
      </c>
      <c r="J153" s="117">
        <v>2022</v>
      </c>
      <c r="K153" s="195" t="s">
        <v>901</v>
      </c>
      <c r="L153" s="195" t="s">
        <v>901</v>
      </c>
      <c r="M153" s="195" t="s">
        <v>1330</v>
      </c>
      <c r="N153" s="195" t="s">
        <v>564</v>
      </c>
      <c r="O153" s="195" t="s">
        <v>1479</v>
      </c>
      <c r="P153" s="147"/>
      <c r="Q153" s="147"/>
      <c r="R153" s="147"/>
      <c r="S153" s="147"/>
    </row>
    <row r="154" spans="1:19" s="118" customFormat="1" ht="64.5" customHeight="1" x14ac:dyDescent="0.25">
      <c r="A154" s="117">
        <v>150</v>
      </c>
      <c r="B154" s="100" t="s">
        <v>562</v>
      </c>
      <c r="C154" s="100" t="s">
        <v>27</v>
      </c>
      <c r="D154" s="100" t="s">
        <v>1084</v>
      </c>
      <c r="E154" s="100"/>
      <c r="F154" s="100" t="s">
        <v>154</v>
      </c>
      <c r="G154" s="117">
        <v>0</v>
      </c>
      <c r="H154" s="117">
        <v>135</v>
      </c>
      <c r="I154" s="117" t="s">
        <v>32</v>
      </c>
      <c r="J154" s="117">
        <v>2026</v>
      </c>
      <c r="K154" s="195" t="s">
        <v>901</v>
      </c>
      <c r="L154" s="195" t="s">
        <v>901</v>
      </c>
      <c r="M154" s="195" t="s">
        <v>1331</v>
      </c>
      <c r="N154" s="195" t="s">
        <v>835</v>
      </c>
      <c r="O154" s="195" t="s">
        <v>1480</v>
      </c>
      <c r="P154" s="147"/>
      <c r="Q154" s="147"/>
      <c r="R154" s="147"/>
      <c r="S154" s="147"/>
    </row>
    <row r="155" spans="1:19" s="118" customFormat="1" ht="93" customHeight="1" x14ac:dyDescent="0.25">
      <c r="A155" s="117">
        <v>151</v>
      </c>
      <c r="B155" s="100" t="s">
        <v>559</v>
      </c>
      <c r="C155" s="100" t="s">
        <v>27</v>
      </c>
      <c r="D155" s="100" t="s">
        <v>1588</v>
      </c>
      <c r="E155" s="100"/>
      <c r="F155" s="100" t="s">
        <v>154</v>
      </c>
      <c r="G155" s="117">
        <v>0</v>
      </c>
      <c r="H155" s="117">
        <v>53</v>
      </c>
      <c r="I155" s="117" t="s">
        <v>32</v>
      </c>
      <c r="J155" s="117">
        <v>2024</v>
      </c>
      <c r="K155" s="195" t="s">
        <v>901</v>
      </c>
      <c r="L155" s="195" t="s">
        <v>901</v>
      </c>
      <c r="M155" s="195" t="s">
        <v>1590</v>
      </c>
      <c r="N155" s="195" t="s">
        <v>836</v>
      </c>
      <c r="O155" s="195" t="s">
        <v>1591</v>
      </c>
      <c r="P155" s="147"/>
      <c r="Q155" s="147"/>
      <c r="R155" s="147"/>
      <c r="S155" s="147"/>
    </row>
    <row r="156" spans="1:19" s="118" customFormat="1" ht="52.5" customHeight="1" x14ac:dyDescent="0.25">
      <c r="A156" s="117">
        <v>152</v>
      </c>
      <c r="B156" s="100" t="s">
        <v>560</v>
      </c>
      <c r="C156" s="100" t="s">
        <v>27</v>
      </c>
      <c r="D156" s="100" t="s">
        <v>1589</v>
      </c>
      <c r="E156" s="100"/>
      <c r="F156" s="100" t="s">
        <v>154</v>
      </c>
      <c r="G156" s="117">
        <v>0</v>
      </c>
      <c r="H156" s="117">
        <v>1300</v>
      </c>
      <c r="I156" s="117" t="s">
        <v>34</v>
      </c>
      <c r="J156" s="117">
        <v>2022</v>
      </c>
      <c r="K156" s="195" t="s">
        <v>1455</v>
      </c>
      <c r="L156" s="195" t="s">
        <v>901</v>
      </c>
      <c r="M156" s="195" t="s">
        <v>1593</v>
      </c>
      <c r="N156" s="195" t="s">
        <v>565</v>
      </c>
      <c r="O156" s="195" t="s">
        <v>1592</v>
      </c>
      <c r="P156" s="147"/>
      <c r="Q156" s="147"/>
      <c r="R156" s="147"/>
      <c r="S156" s="147"/>
    </row>
    <row r="157" spans="1:19" s="118" customFormat="1" ht="79.5" customHeight="1" x14ac:dyDescent="0.25">
      <c r="A157" s="117">
        <v>153</v>
      </c>
      <c r="B157" s="100" t="s">
        <v>560</v>
      </c>
      <c r="C157" s="100" t="s">
        <v>27</v>
      </c>
      <c r="D157" s="100" t="s">
        <v>1589</v>
      </c>
      <c r="E157" s="100"/>
      <c r="F157" s="100" t="s">
        <v>154</v>
      </c>
      <c r="G157" s="117">
        <v>1300</v>
      </c>
      <c r="H157" s="117">
        <v>4000</v>
      </c>
      <c r="I157" s="117" t="s">
        <v>34</v>
      </c>
      <c r="J157" s="117">
        <v>2024</v>
      </c>
      <c r="K157" s="195" t="s">
        <v>1455</v>
      </c>
      <c r="L157" s="195" t="s">
        <v>901</v>
      </c>
      <c r="M157" s="195" t="s">
        <v>1594</v>
      </c>
      <c r="N157" s="195" t="s">
        <v>837</v>
      </c>
      <c r="O157" s="195" t="s">
        <v>1592</v>
      </c>
      <c r="P157" s="147"/>
      <c r="Q157" s="147"/>
      <c r="R157" s="147"/>
      <c r="S157" s="147"/>
    </row>
    <row r="158" spans="1:19" s="118" customFormat="1" ht="62.25" customHeight="1" x14ac:dyDescent="0.25">
      <c r="A158" s="117">
        <v>154</v>
      </c>
      <c r="B158" s="100" t="s">
        <v>561</v>
      </c>
      <c r="C158" s="100" t="s">
        <v>27</v>
      </c>
      <c r="D158" s="100" t="s">
        <v>1332</v>
      </c>
      <c r="E158" s="100"/>
      <c r="F158" s="100" t="s">
        <v>154</v>
      </c>
      <c r="G158" s="117">
        <v>0</v>
      </c>
      <c r="H158" s="117">
        <v>7000</v>
      </c>
      <c r="I158" s="117" t="s">
        <v>34</v>
      </c>
      <c r="J158" s="117">
        <v>2024</v>
      </c>
      <c r="K158" s="195" t="s">
        <v>1596</v>
      </c>
      <c r="L158" s="195" t="s">
        <v>1595</v>
      </c>
      <c r="M158" s="195" t="s">
        <v>1597</v>
      </c>
      <c r="N158" s="195" t="s">
        <v>1333</v>
      </c>
      <c r="O158" s="195" t="s">
        <v>1598</v>
      </c>
      <c r="P158" s="147"/>
      <c r="Q158" s="147"/>
      <c r="R158" s="147"/>
      <c r="S158" s="147"/>
    </row>
    <row r="159" spans="1:19" s="118" customFormat="1" ht="60" customHeight="1" x14ac:dyDescent="0.25">
      <c r="A159" s="117">
        <v>155</v>
      </c>
      <c r="B159" s="100" t="s">
        <v>561</v>
      </c>
      <c r="C159" s="100" t="s">
        <v>27</v>
      </c>
      <c r="D159" s="100" t="s">
        <v>1332</v>
      </c>
      <c r="E159" s="100"/>
      <c r="F159" s="100" t="s">
        <v>154</v>
      </c>
      <c r="G159" s="117">
        <v>7000</v>
      </c>
      <c r="H159" s="117">
        <v>11300</v>
      </c>
      <c r="I159" s="117" t="s">
        <v>32</v>
      </c>
      <c r="J159" s="117">
        <v>2026</v>
      </c>
      <c r="K159" s="195" t="s">
        <v>1596</v>
      </c>
      <c r="L159" s="195" t="s">
        <v>1595</v>
      </c>
      <c r="M159" s="195" t="s">
        <v>1597</v>
      </c>
      <c r="N159" s="195" t="s">
        <v>1333</v>
      </c>
      <c r="O159" s="195" t="s">
        <v>1598</v>
      </c>
      <c r="P159" s="147"/>
      <c r="Q159" s="147"/>
      <c r="R159" s="147"/>
      <c r="S159" s="147"/>
    </row>
    <row r="160" spans="1:19" s="118" customFormat="1" ht="63.75" customHeight="1" x14ac:dyDescent="0.25">
      <c r="A160" s="117">
        <v>156</v>
      </c>
      <c r="B160" s="100" t="s">
        <v>566</v>
      </c>
      <c r="C160" s="100" t="s">
        <v>26</v>
      </c>
      <c r="D160" s="100" t="s">
        <v>1808</v>
      </c>
      <c r="E160" s="100" t="s">
        <v>1809</v>
      </c>
      <c r="F160" s="100"/>
      <c r="G160" s="117"/>
      <c r="H160" s="117"/>
      <c r="I160" s="117" t="s">
        <v>32</v>
      </c>
      <c r="J160" s="117">
        <v>2024</v>
      </c>
      <c r="K160" s="195" t="s">
        <v>1810</v>
      </c>
      <c r="L160" s="195" t="s">
        <v>1814</v>
      </c>
      <c r="M160" s="195" t="s">
        <v>1811</v>
      </c>
      <c r="N160" s="195" t="s">
        <v>1812</v>
      </c>
      <c r="O160" s="195" t="s">
        <v>1813</v>
      </c>
      <c r="P160" s="147"/>
      <c r="Q160" s="147"/>
      <c r="R160" s="147"/>
      <c r="S160" s="147"/>
    </row>
    <row r="161" spans="1:19" s="118" customFormat="1" ht="134.25" customHeight="1" x14ac:dyDescent="0.25">
      <c r="A161" s="117">
        <v>157</v>
      </c>
      <c r="B161" s="100" t="s">
        <v>566</v>
      </c>
      <c r="C161" s="100" t="s">
        <v>26</v>
      </c>
      <c r="D161" s="100" t="s">
        <v>1815</v>
      </c>
      <c r="E161" s="100" t="s">
        <v>1188</v>
      </c>
      <c r="F161" s="100"/>
      <c r="G161" s="117"/>
      <c r="H161" s="117"/>
      <c r="I161" s="117" t="s">
        <v>34</v>
      </c>
      <c r="J161" s="117">
        <v>2021</v>
      </c>
      <c r="K161" s="195" t="s">
        <v>761</v>
      </c>
      <c r="L161" s="195" t="s">
        <v>903</v>
      </c>
      <c r="M161" s="195" t="s">
        <v>1495</v>
      </c>
      <c r="N161" s="195" t="s">
        <v>1189</v>
      </c>
      <c r="O161" s="195" t="s">
        <v>1948</v>
      </c>
      <c r="P161" s="147"/>
      <c r="Q161" s="147"/>
      <c r="R161" s="147"/>
      <c r="S161" s="147"/>
    </row>
    <row r="162" spans="1:19" s="118" customFormat="1" ht="72" customHeight="1" x14ac:dyDescent="0.25">
      <c r="A162" s="117">
        <v>158</v>
      </c>
      <c r="B162" s="100" t="s">
        <v>567</v>
      </c>
      <c r="C162" s="100" t="s">
        <v>26</v>
      </c>
      <c r="D162" s="100" t="s">
        <v>1972</v>
      </c>
      <c r="E162" s="100" t="s">
        <v>1816</v>
      </c>
      <c r="F162" s="100"/>
      <c r="G162" s="117"/>
      <c r="H162" s="117"/>
      <c r="I162" s="117" t="s">
        <v>34</v>
      </c>
      <c r="J162" s="117">
        <v>2022</v>
      </c>
      <c r="K162" s="195" t="s">
        <v>1548</v>
      </c>
      <c r="L162" s="195" t="s">
        <v>903</v>
      </c>
      <c r="M162" s="195" t="s">
        <v>1949</v>
      </c>
      <c r="N162" s="195" t="s">
        <v>570</v>
      </c>
      <c r="O162" s="195" t="s">
        <v>1621</v>
      </c>
      <c r="P162" s="147"/>
      <c r="Q162" s="147"/>
      <c r="R162" s="147"/>
      <c r="S162" s="147"/>
    </row>
    <row r="163" spans="1:19" s="118" customFormat="1" ht="72" customHeight="1" x14ac:dyDescent="0.25">
      <c r="A163" s="117">
        <v>159</v>
      </c>
      <c r="B163" s="100" t="s">
        <v>567</v>
      </c>
      <c r="C163" s="100" t="s">
        <v>27</v>
      </c>
      <c r="D163" s="100" t="s">
        <v>1933</v>
      </c>
      <c r="E163" s="100"/>
      <c r="F163" s="100" t="s">
        <v>154</v>
      </c>
      <c r="G163" s="117">
        <v>0</v>
      </c>
      <c r="H163" s="117">
        <v>44</v>
      </c>
      <c r="I163" s="117" t="s">
        <v>32</v>
      </c>
      <c r="J163" s="117">
        <v>2026</v>
      </c>
      <c r="K163" s="195" t="s">
        <v>1622</v>
      </c>
      <c r="L163" s="195" t="s">
        <v>903</v>
      </c>
      <c r="M163" s="195" t="s">
        <v>1950</v>
      </c>
      <c r="N163" s="195" t="s">
        <v>571</v>
      </c>
      <c r="O163" s="195" t="s">
        <v>871</v>
      </c>
      <c r="P163" s="147"/>
      <c r="Q163" s="147"/>
      <c r="R163" s="147"/>
      <c r="S163" s="147"/>
    </row>
    <row r="164" spans="1:19" s="118" customFormat="1" ht="72" customHeight="1" x14ac:dyDescent="0.25">
      <c r="A164" s="117">
        <v>160</v>
      </c>
      <c r="B164" s="100" t="s">
        <v>567</v>
      </c>
      <c r="C164" s="100" t="s">
        <v>27</v>
      </c>
      <c r="D164" s="100" t="s">
        <v>1934</v>
      </c>
      <c r="E164" s="100"/>
      <c r="F164" s="100" t="s">
        <v>154</v>
      </c>
      <c r="G164" s="117">
        <v>0</v>
      </c>
      <c r="H164" s="117">
        <v>11</v>
      </c>
      <c r="I164" s="117" t="s">
        <v>32</v>
      </c>
      <c r="J164" s="117">
        <v>2026</v>
      </c>
      <c r="K164" s="195" t="s">
        <v>1622</v>
      </c>
      <c r="L164" s="195" t="s">
        <v>903</v>
      </c>
      <c r="M164" s="195" t="s">
        <v>1951</v>
      </c>
      <c r="N164" s="195" t="s">
        <v>571</v>
      </c>
      <c r="O164" s="195" t="s">
        <v>871</v>
      </c>
      <c r="P164" s="147"/>
      <c r="Q164" s="147"/>
      <c r="R164" s="147"/>
      <c r="S164" s="147"/>
    </row>
    <row r="165" spans="1:19" s="118" customFormat="1" ht="128.25" customHeight="1" x14ac:dyDescent="0.25">
      <c r="A165" s="117">
        <v>161</v>
      </c>
      <c r="B165" s="100" t="s">
        <v>568</v>
      </c>
      <c r="C165" s="100" t="s">
        <v>27</v>
      </c>
      <c r="D165" s="100" t="s">
        <v>872</v>
      </c>
      <c r="E165" s="100"/>
      <c r="F165" s="100" t="s">
        <v>154</v>
      </c>
      <c r="G165" s="117">
        <v>0</v>
      </c>
      <c r="H165" s="117">
        <v>35</v>
      </c>
      <c r="I165" s="117" t="s">
        <v>34</v>
      </c>
      <c r="J165" s="117">
        <v>2025</v>
      </c>
      <c r="K165" s="195" t="s">
        <v>1622</v>
      </c>
      <c r="L165" s="195" t="s">
        <v>903</v>
      </c>
      <c r="M165" s="195" t="s">
        <v>1623</v>
      </c>
      <c r="N165" s="195" t="s">
        <v>571</v>
      </c>
      <c r="O165" s="195" t="s">
        <v>871</v>
      </c>
      <c r="P165" s="147"/>
      <c r="Q165" s="147"/>
      <c r="R165" s="147"/>
      <c r="S165" s="147"/>
    </row>
    <row r="166" spans="1:19" s="118" customFormat="1" ht="64.5" customHeight="1" x14ac:dyDescent="0.25">
      <c r="A166" s="117">
        <v>162</v>
      </c>
      <c r="B166" s="100" t="s">
        <v>569</v>
      </c>
      <c r="C166" s="100" t="s">
        <v>26</v>
      </c>
      <c r="D166" s="100" t="s">
        <v>1817</v>
      </c>
      <c r="E166" s="100" t="s">
        <v>1909</v>
      </c>
      <c r="F166" s="100"/>
      <c r="G166" s="117"/>
      <c r="H166" s="117"/>
      <c r="I166" s="117" t="s">
        <v>34</v>
      </c>
      <c r="J166" s="117">
        <v>2022</v>
      </c>
      <c r="K166" s="195" t="s">
        <v>555</v>
      </c>
      <c r="L166" s="195" t="s">
        <v>906</v>
      </c>
      <c r="M166" s="195" t="s">
        <v>1135</v>
      </c>
      <c r="N166" s="195" t="s">
        <v>574</v>
      </c>
      <c r="O166" s="195" t="s">
        <v>1952</v>
      </c>
      <c r="P166" s="147"/>
      <c r="Q166" s="147"/>
      <c r="R166" s="147"/>
      <c r="S166" s="147"/>
    </row>
    <row r="167" spans="1:19" s="118" customFormat="1" ht="101.25" customHeight="1" x14ac:dyDescent="0.25">
      <c r="A167" s="117">
        <v>163</v>
      </c>
      <c r="B167" s="100" t="s">
        <v>569</v>
      </c>
      <c r="C167" s="100" t="s">
        <v>27</v>
      </c>
      <c r="D167" s="100" t="s">
        <v>873</v>
      </c>
      <c r="E167" s="100"/>
      <c r="F167" s="100" t="s">
        <v>154</v>
      </c>
      <c r="G167" s="117">
        <v>0</v>
      </c>
      <c r="H167" s="117">
        <v>15</v>
      </c>
      <c r="I167" s="117" t="s">
        <v>32</v>
      </c>
      <c r="J167" s="117">
        <v>2026</v>
      </c>
      <c r="K167" s="195" t="s">
        <v>1624</v>
      </c>
      <c r="L167" s="195" t="s">
        <v>906</v>
      </c>
      <c r="M167" s="195" t="s">
        <v>1136</v>
      </c>
      <c r="N167" s="195" t="s">
        <v>575</v>
      </c>
      <c r="O167" s="195" t="s">
        <v>572</v>
      </c>
      <c r="P167" s="147"/>
      <c r="Q167" s="147"/>
      <c r="R167" s="147"/>
      <c r="S167" s="147"/>
    </row>
    <row r="168" spans="1:19" s="118" customFormat="1" ht="72.75" customHeight="1" x14ac:dyDescent="0.25">
      <c r="A168" s="117">
        <v>164</v>
      </c>
      <c r="B168" s="100" t="s">
        <v>1420</v>
      </c>
      <c r="C168" s="100" t="s">
        <v>27</v>
      </c>
      <c r="D168" s="100" t="s">
        <v>1626</v>
      </c>
      <c r="E168" s="100"/>
      <c r="F168" s="100" t="s">
        <v>154</v>
      </c>
      <c r="G168" s="117">
        <v>0</v>
      </c>
      <c r="H168" s="117">
        <v>216</v>
      </c>
      <c r="I168" s="117" t="s">
        <v>34</v>
      </c>
      <c r="J168" s="117">
        <v>2025</v>
      </c>
      <c r="K168" s="195" t="s">
        <v>1625</v>
      </c>
      <c r="L168" s="195" t="s">
        <v>1469</v>
      </c>
      <c r="M168" s="195" t="s">
        <v>1627</v>
      </c>
      <c r="N168" s="195" t="s">
        <v>1628</v>
      </c>
      <c r="O168" s="195" t="s">
        <v>1629</v>
      </c>
      <c r="P168" s="147"/>
      <c r="Q168" s="147"/>
      <c r="R168" s="147"/>
      <c r="S168" s="147"/>
    </row>
    <row r="169" spans="1:19" s="118" customFormat="1" ht="43.5" customHeight="1" x14ac:dyDescent="0.25">
      <c r="A169" s="117">
        <v>165</v>
      </c>
      <c r="B169" s="100" t="s">
        <v>1422</v>
      </c>
      <c r="C169" s="100" t="s">
        <v>27</v>
      </c>
      <c r="D169" s="100" t="s">
        <v>1843</v>
      </c>
      <c r="E169" s="100"/>
      <c r="F169" s="100" t="s">
        <v>154</v>
      </c>
      <c r="G169" s="117">
        <v>0</v>
      </c>
      <c r="H169" s="117">
        <v>9500</v>
      </c>
      <c r="I169" s="117" t="s">
        <v>32</v>
      </c>
      <c r="J169" s="117">
        <v>2024</v>
      </c>
      <c r="K169" s="195" t="s">
        <v>1630</v>
      </c>
      <c r="L169" s="195" t="s">
        <v>899</v>
      </c>
      <c r="M169" s="195" t="s">
        <v>1844</v>
      </c>
      <c r="N169" s="195" t="s">
        <v>1485</v>
      </c>
      <c r="O169" s="195" t="s">
        <v>579</v>
      </c>
      <c r="P169" s="147"/>
      <c r="Q169" s="147"/>
      <c r="R169" s="147"/>
      <c r="S169" s="147"/>
    </row>
    <row r="170" spans="1:19" s="118" customFormat="1" ht="43.5" customHeight="1" x14ac:dyDescent="0.25">
      <c r="A170" s="117">
        <v>166</v>
      </c>
      <c r="B170" s="100" t="s">
        <v>1422</v>
      </c>
      <c r="C170" s="100" t="s">
        <v>27</v>
      </c>
      <c r="D170" s="100" t="s">
        <v>1843</v>
      </c>
      <c r="E170" s="100"/>
      <c r="F170" s="100" t="s">
        <v>154</v>
      </c>
      <c r="G170" s="117">
        <v>9500</v>
      </c>
      <c r="H170" s="117">
        <v>20000</v>
      </c>
      <c r="I170" s="117" t="s">
        <v>32</v>
      </c>
      <c r="J170" s="117">
        <v>2026</v>
      </c>
      <c r="K170" s="195" t="s">
        <v>1630</v>
      </c>
      <c r="L170" s="195" t="s">
        <v>899</v>
      </c>
      <c r="M170" s="195" t="s">
        <v>1845</v>
      </c>
      <c r="N170" s="195" t="s">
        <v>1485</v>
      </c>
      <c r="O170" s="195" t="s">
        <v>579</v>
      </c>
      <c r="P170" s="147"/>
      <c r="Q170" s="147"/>
      <c r="R170" s="147"/>
      <c r="S170" s="147"/>
    </row>
    <row r="171" spans="1:19" s="118" customFormat="1" ht="57" customHeight="1" x14ac:dyDescent="0.25">
      <c r="A171" s="117">
        <v>167</v>
      </c>
      <c r="B171" s="100" t="s">
        <v>1421</v>
      </c>
      <c r="C171" s="100" t="s">
        <v>27</v>
      </c>
      <c r="D171" s="100" t="s">
        <v>660</v>
      </c>
      <c r="E171" s="100"/>
      <c r="F171" s="100" t="s">
        <v>154</v>
      </c>
      <c r="G171" s="117">
        <v>0</v>
      </c>
      <c r="H171" s="117">
        <v>68</v>
      </c>
      <c r="I171" s="117" t="s">
        <v>32</v>
      </c>
      <c r="J171" s="117">
        <v>2026</v>
      </c>
      <c r="K171" s="195" t="s">
        <v>1092</v>
      </c>
      <c r="L171" s="195" t="s">
        <v>899</v>
      </c>
      <c r="M171" s="195" t="s">
        <v>1176</v>
      </c>
      <c r="N171" s="195" t="s">
        <v>580</v>
      </c>
      <c r="O171" s="195" t="s">
        <v>878</v>
      </c>
      <c r="P171" s="147"/>
      <c r="Q171" s="147"/>
      <c r="R171" s="147"/>
      <c r="S171" s="147"/>
    </row>
    <row r="172" spans="1:19" s="118" customFormat="1" ht="78.75" customHeight="1" x14ac:dyDescent="0.25">
      <c r="A172" s="117">
        <v>168</v>
      </c>
      <c r="B172" s="100" t="s">
        <v>1423</v>
      </c>
      <c r="C172" s="100" t="s">
        <v>26</v>
      </c>
      <c r="D172" s="100" t="s">
        <v>1179</v>
      </c>
      <c r="E172" s="100" t="s">
        <v>876</v>
      </c>
      <c r="F172" s="100"/>
      <c r="G172" s="117"/>
      <c r="H172" s="117"/>
      <c r="I172" s="117" t="s">
        <v>32</v>
      </c>
      <c r="J172" s="117">
        <v>2022</v>
      </c>
      <c r="K172" s="195" t="s">
        <v>1631</v>
      </c>
      <c r="L172" s="195" t="s">
        <v>899</v>
      </c>
      <c r="M172" s="195" t="s">
        <v>1177</v>
      </c>
      <c r="N172" s="195" t="s">
        <v>874</v>
      </c>
      <c r="O172" s="195" t="s">
        <v>875</v>
      </c>
      <c r="P172" s="147"/>
      <c r="Q172" s="147"/>
      <c r="R172" s="147"/>
      <c r="S172" s="147"/>
    </row>
    <row r="173" spans="1:19" s="118" customFormat="1" ht="78.75" customHeight="1" x14ac:dyDescent="0.25">
      <c r="A173" s="117">
        <v>169</v>
      </c>
      <c r="B173" s="100" t="s">
        <v>1423</v>
      </c>
      <c r="C173" s="100" t="s">
        <v>27</v>
      </c>
      <c r="D173" s="100" t="s">
        <v>1178</v>
      </c>
      <c r="E173" s="100"/>
      <c r="F173" s="100" t="s">
        <v>154</v>
      </c>
      <c r="G173" s="117">
        <v>0</v>
      </c>
      <c r="H173" s="117">
        <v>30</v>
      </c>
      <c r="I173" s="117" t="s">
        <v>34</v>
      </c>
      <c r="J173" s="117">
        <v>2025</v>
      </c>
      <c r="K173" s="195" t="s">
        <v>1632</v>
      </c>
      <c r="L173" s="195" t="s">
        <v>899</v>
      </c>
      <c r="M173" s="195" t="s">
        <v>1470</v>
      </c>
      <c r="N173" s="195" t="s">
        <v>877</v>
      </c>
      <c r="O173" s="195" t="s">
        <v>1634</v>
      </c>
      <c r="P173" s="147"/>
      <c r="Q173" s="147"/>
      <c r="R173" s="147"/>
      <c r="S173" s="147"/>
    </row>
    <row r="174" spans="1:19" s="118" customFormat="1" ht="90" customHeight="1" x14ac:dyDescent="0.25">
      <c r="A174" s="117">
        <v>170</v>
      </c>
      <c r="B174" s="100" t="s">
        <v>1424</v>
      </c>
      <c r="C174" s="100" t="s">
        <v>27</v>
      </c>
      <c r="D174" s="100" t="s">
        <v>1180</v>
      </c>
      <c r="E174" s="100"/>
      <c r="F174" s="100" t="s">
        <v>154</v>
      </c>
      <c r="G174" s="117">
        <v>0</v>
      </c>
      <c r="H174" s="117">
        <v>41</v>
      </c>
      <c r="I174" s="117" t="s">
        <v>32</v>
      </c>
      <c r="J174" s="117">
        <v>2026</v>
      </c>
      <c r="K174" s="195" t="s">
        <v>1633</v>
      </c>
      <c r="L174" s="195" t="s">
        <v>1471</v>
      </c>
      <c r="M174" s="195" t="s">
        <v>1770</v>
      </c>
      <c r="N174" s="195" t="s">
        <v>1016</v>
      </c>
      <c r="O174" s="195" t="s">
        <v>1015</v>
      </c>
      <c r="P174" s="147"/>
      <c r="Q174" s="147"/>
      <c r="R174" s="147"/>
      <c r="S174" s="147"/>
    </row>
    <row r="175" spans="1:19" s="118" customFormat="1" ht="119.25" customHeight="1" x14ac:dyDescent="0.25">
      <c r="A175" s="117">
        <v>171</v>
      </c>
      <c r="B175" s="100" t="s">
        <v>1425</v>
      </c>
      <c r="C175" s="100" t="s">
        <v>27</v>
      </c>
      <c r="D175" s="100" t="s">
        <v>879</v>
      </c>
      <c r="E175" s="100"/>
      <c r="F175" s="100" t="s">
        <v>154</v>
      </c>
      <c r="G175" s="117">
        <v>0</v>
      </c>
      <c r="H175" s="117">
        <v>3900</v>
      </c>
      <c r="I175" s="117" t="s">
        <v>32</v>
      </c>
      <c r="J175" s="117">
        <v>2026</v>
      </c>
      <c r="K175" s="195" t="s">
        <v>581</v>
      </c>
      <c r="L175" s="195" t="s">
        <v>1472</v>
      </c>
      <c r="M175" s="195" t="s">
        <v>1181</v>
      </c>
      <c r="N175" s="195" t="s">
        <v>582</v>
      </c>
      <c r="O175" s="195" t="s">
        <v>1014</v>
      </c>
      <c r="P175" s="147"/>
      <c r="Q175" s="147"/>
      <c r="R175" s="147"/>
      <c r="S175" s="147"/>
    </row>
    <row r="176" spans="1:19" s="118" customFormat="1" ht="107.25" customHeight="1" x14ac:dyDescent="0.25">
      <c r="A176" s="117">
        <v>172</v>
      </c>
      <c r="B176" s="100" t="s">
        <v>1426</v>
      </c>
      <c r="C176" s="100" t="s">
        <v>26</v>
      </c>
      <c r="D176" s="100" t="s">
        <v>1456</v>
      </c>
      <c r="E176" s="100" t="s">
        <v>1428</v>
      </c>
      <c r="F176" s="100"/>
      <c r="G176" s="117"/>
      <c r="H176" s="117"/>
      <c r="I176" s="117" t="s">
        <v>34</v>
      </c>
      <c r="J176" s="117">
        <v>2022</v>
      </c>
      <c r="K176" s="195" t="s">
        <v>761</v>
      </c>
      <c r="L176" s="195" t="s">
        <v>1472</v>
      </c>
      <c r="M176" s="195" t="s">
        <v>1635</v>
      </c>
      <c r="N176" s="195" t="s">
        <v>1376</v>
      </c>
      <c r="O176" s="195" t="s">
        <v>1457</v>
      </c>
      <c r="P176" s="147"/>
      <c r="Q176" s="147"/>
      <c r="R176" s="147"/>
      <c r="S176" s="147"/>
    </row>
    <row r="177" spans="1:19" s="118" customFormat="1" ht="132.75" customHeight="1" x14ac:dyDescent="0.25">
      <c r="A177" s="117">
        <v>173</v>
      </c>
      <c r="B177" s="100" t="s">
        <v>1427</v>
      </c>
      <c r="C177" s="100" t="s">
        <v>26</v>
      </c>
      <c r="D177" s="100" t="s">
        <v>1910</v>
      </c>
      <c r="E177" s="100" t="s">
        <v>1182</v>
      </c>
      <c r="F177" s="100"/>
      <c r="G177" s="117"/>
      <c r="H177" s="117"/>
      <c r="I177" s="117" t="s">
        <v>32</v>
      </c>
      <c r="J177" s="117">
        <v>2023</v>
      </c>
      <c r="K177" s="195" t="s">
        <v>899</v>
      </c>
      <c r="L177" s="195" t="s">
        <v>1472</v>
      </c>
      <c r="M177" s="195" t="s">
        <v>1913</v>
      </c>
      <c r="N177" s="195" t="s">
        <v>880</v>
      </c>
      <c r="O177" s="195" t="s">
        <v>583</v>
      </c>
      <c r="P177" s="147"/>
      <c r="Q177" s="147"/>
      <c r="R177" s="147"/>
      <c r="S177" s="147"/>
    </row>
    <row r="178" spans="1:19" s="118" customFormat="1" ht="132.75" customHeight="1" x14ac:dyDescent="0.25">
      <c r="A178" s="117">
        <v>174</v>
      </c>
      <c r="B178" s="100" t="s">
        <v>1427</v>
      </c>
      <c r="C178" s="100" t="s">
        <v>27</v>
      </c>
      <c r="D178" s="100" t="s">
        <v>1840</v>
      </c>
      <c r="E178" s="100" t="s">
        <v>1842</v>
      </c>
      <c r="F178" s="100" t="s">
        <v>154</v>
      </c>
      <c r="G178" s="117">
        <v>0</v>
      </c>
      <c r="H178" s="117">
        <v>4906</v>
      </c>
      <c r="I178" s="117" t="s">
        <v>32</v>
      </c>
      <c r="J178" s="117">
        <v>2024</v>
      </c>
      <c r="K178" s="195" t="s">
        <v>899</v>
      </c>
      <c r="L178" s="195" t="s">
        <v>1472</v>
      </c>
      <c r="M178" s="195" t="s">
        <v>1473</v>
      </c>
      <c r="N178" s="195" t="s">
        <v>880</v>
      </c>
      <c r="O178" s="195" t="s">
        <v>584</v>
      </c>
      <c r="P178" s="147"/>
      <c r="Q178" s="147"/>
      <c r="R178" s="147"/>
      <c r="S178" s="147"/>
    </row>
    <row r="179" spans="1:19" s="118" customFormat="1" ht="105.75" customHeight="1" x14ac:dyDescent="0.25">
      <c r="A179" s="117">
        <v>175</v>
      </c>
      <c r="B179" s="100" t="s">
        <v>1427</v>
      </c>
      <c r="C179" s="100" t="s">
        <v>27</v>
      </c>
      <c r="D179" s="100" t="s">
        <v>1840</v>
      </c>
      <c r="E179" s="100" t="s">
        <v>1842</v>
      </c>
      <c r="F179" s="100" t="s">
        <v>154</v>
      </c>
      <c r="G179" s="117">
        <v>4906</v>
      </c>
      <c r="H179" s="117">
        <v>34532</v>
      </c>
      <c r="I179" s="117" t="s">
        <v>32</v>
      </c>
      <c r="J179" s="117">
        <v>2026</v>
      </c>
      <c r="K179" s="195" t="s">
        <v>899</v>
      </c>
      <c r="L179" s="195" t="s">
        <v>1472</v>
      </c>
      <c r="M179" s="195" t="s">
        <v>1473</v>
      </c>
      <c r="N179" s="195" t="s">
        <v>880</v>
      </c>
      <c r="O179" s="195" t="s">
        <v>584</v>
      </c>
      <c r="P179" s="147"/>
      <c r="Q179" s="147"/>
      <c r="R179" s="147"/>
      <c r="S179" s="147"/>
    </row>
    <row r="180" spans="1:19" s="118" customFormat="1" ht="132.75" customHeight="1" x14ac:dyDescent="0.25">
      <c r="A180" s="117">
        <v>176</v>
      </c>
      <c r="B180" s="100" t="s">
        <v>1427</v>
      </c>
      <c r="C180" s="100" t="s">
        <v>26</v>
      </c>
      <c r="D180" s="100" t="s">
        <v>1911</v>
      </c>
      <c r="E180" s="100" t="s">
        <v>1034</v>
      </c>
      <c r="F180" s="100"/>
      <c r="G180" s="117"/>
      <c r="H180" s="117"/>
      <c r="I180" s="117" t="s">
        <v>32</v>
      </c>
      <c r="J180" s="117">
        <v>2023</v>
      </c>
      <c r="K180" s="195" t="s">
        <v>899</v>
      </c>
      <c r="L180" s="195" t="s">
        <v>1472</v>
      </c>
      <c r="M180" s="195" t="s">
        <v>1912</v>
      </c>
      <c r="N180" s="195" t="s">
        <v>880</v>
      </c>
      <c r="O180" s="195" t="s">
        <v>583</v>
      </c>
      <c r="P180" s="147"/>
      <c r="Q180" s="147"/>
      <c r="R180" s="147"/>
      <c r="S180" s="147"/>
    </row>
    <row r="181" spans="1:19" s="118" customFormat="1" ht="132.75" customHeight="1" x14ac:dyDescent="0.25">
      <c r="A181" s="117">
        <v>177</v>
      </c>
      <c r="B181" s="100" t="s">
        <v>1427</v>
      </c>
      <c r="C181" s="100" t="s">
        <v>27</v>
      </c>
      <c r="D181" s="100" t="s">
        <v>1841</v>
      </c>
      <c r="E181" s="100" t="s">
        <v>1842</v>
      </c>
      <c r="F181" s="100" t="s">
        <v>154</v>
      </c>
      <c r="G181" s="117">
        <v>0</v>
      </c>
      <c r="H181" s="117">
        <v>31017</v>
      </c>
      <c r="I181" s="117" t="s">
        <v>32</v>
      </c>
      <c r="J181" s="117">
        <v>2025</v>
      </c>
      <c r="K181" s="195" t="s">
        <v>899</v>
      </c>
      <c r="L181" s="195" t="s">
        <v>1472</v>
      </c>
      <c r="M181" s="195" t="s">
        <v>1473</v>
      </c>
      <c r="N181" s="195" t="s">
        <v>880</v>
      </c>
      <c r="O181" s="195" t="s">
        <v>584</v>
      </c>
      <c r="P181" s="147"/>
      <c r="Q181" s="147"/>
      <c r="R181" s="147"/>
      <c r="S181" s="147"/>
    </row>
    <row r="182" spans="1:19" s="118" customFormat="1" ht="105.75" customHeight="1" x14ac:dyDescent="0.25">
      <c r="A182" s="117">
        <v>178</v>
      </c>
      <c r="B182" s="100" t="s">
        <v>1427</v>
      </c>
      <c r="C182" s="100" t="s">
        <v>27</v>
      </c>
      <c r="D182" s="100" t="s">
        <v>1841</v>
      </c>
      <c r="E182" s="100" t="s">
        <v>1842</v>
      </c>
      <c r="F182" s="100" t="s">
        <v>154</v>
      </c>
      <c r="G182" s="117">
        <v>31017</v>
      </c>
      <c r="H182" s="117">
        <v>38667</v>
      </c>
      <c r="I182" s="117" t="s">
        <v>32</v>
      </c>
      <c r="J182" s="117">
        <v>2026</v>
      </c>
      <c r="K182" s="195" t="s">
        <v>899</v>
      </c>
      <c r="L182" s="195" t="s">
        <v>1472</v>
      </c>
      <c r="M182" s="195" t="s">
        <v>1473</v>
      </c>
      <c r="N182" s="195" t="s">
        <v>880</v>
      </c>
      <c r="O182" s="195" t="s">
        <v>584</v>
      </c>
      <c r="P182" s="147"/>
      <c r="Q182" s="147"/>
      <c r="R182" s="147"/>
      <c r="S182" s="147"/>
    </row>
    <row r="183" spans="1:19" s="118" customFormat="1" ht="75.75" customHeight="1" x14ac:dyDescent="0.25">
      <c r="A183" s="117">
        <v>179</v>
      </c>
      <c r="B183" s="100" t="s">
        <v>601</v>
      </c>
      <c r="C183" s="100" t="s">
        <v>26</v>
      </c>
      <c r="D183" s="100" t="s">
        <v>755</v>
      </c>
      <c r="E183" s="100" t="s">
        <v>1892</v>
      </c>
      <c r="F183" s="100"/>
      <c r="G183" s="117"/>
      <c r="H183" s="117"/>
      <c r="I183" s="117" t="s">
        <v>34</v>
      </c>
      <c r="J183" s="117">
        <v>2021</v>
      </c>
      <c r="K183" s="195" t="s">
        <v>761</v>
      </c>
      <c r="L183" s="195" t="s">
        <v>1550</v>
      </c>
      <c r="M183" s="195" t="s">
        <v>1904</v>
      </c>
      <c r="N183" s="195" t="s">
        <v>762</v>
      </c>
      <c r="O183" s="195" t="s">
        <v>1953</v>
      </c>
      <c r="P183" s="147"/>
      <c r="Q183" s="147"/>
      <c r="R183" s="147"/>
      <c r="S183" s="147"/>
    </row>
    <row r="184" spans="1:19" s="118" customFormat="1" ht="46.9" customHeight="1" x14ac:dyDescent="0.25">
      <c r="A184" s="117">
        <v>180</v>
      </c>
      <c r="B184" s="100" t="s">
        <v>601</v>
      </c>
      <c r="C184" s="100" t="s">
        <v>26</v>
      </c>
      <c r="D184" s="100" t="s">
        <v>1429</v>
      </c>
      <c r="E184" s="100" t="s">
        <v>1905</v>
      </c>
      <c r="F184" s="100"/>
      <c r="G184" s="117"/>
      <c r="H184" s="117"/>
      <c r="I184" s="117" t="s">
        <v>32</v>
      </c>
      <c r="J184" s="117">
        <v>2022</v>
      </c>
      <c r="K184" s="195" t="s">
        <v>761</v>
      </c>
      <c r="L184" s="195" t="s">
        <v>1550</v>
      </c>
      <c r="M184" s="195" t="s">
        <v>1903</v>
      </c>
      <c r="N184" s="195" t="s">
        <v>762</v>
      </c>
      <c r="O184" s="195" t="s">
        <v>1954</v>
      </c>
      <c r="P184" s="147"/>
      <c r="Q184" s="147"/>
      <c r="R184" s="147"/>
      <c r="S184" s="147"/>
    </row>
    <row r="185" spans="1:19" s="118" customFormat="1" ht="170.25" customHeight="1" x14ac:dyDescent="0.25">
      <c r="A185" s="117">
        <v>181</v>
      </c>
      <c r="B185" s="100" t="s">
        <v>602</v>
      </c>
      <c r="C185" s="100" t="s">
        <v>26</v>
      </c>
      <c r="D185" s="100" t="s">
        <v>756</v>
      </c>
      <c r="E185" s="100" t="s">
        <v>757</v>
      </c>
      <c r="F185" s="100"/>
      <c r="G185" s="117"/>
      <c r="H185" s="117"/>
      <c r="I185" s="117" t="s">
        <v>32</v>
      </c>
      <c r="J185" s="117">
        <v>2023</v>
      </c>
      <c r="K185" s="195" t="s">
        <v>761</v>
      </c>
      <c r="L185" s="195" t="s">
        <v>1550</v>
      </c>
      <c r="M185" s="195" t="s">
        <v>1554</v>
      </c>
      <c r="N185" s="195" t="s">
        <v>762</v>
      </c>
      <c r="O185" s="195" t="s">
        <v>1955</v>
      </c>
      <c r="P185" s="147"/>
      <c r="Q185" s="147"/>
      <c r="R185" s="147"/>
      <c r="S185" s="147"/>
    </row>
    <row r="186" spans="1:19" s="118" customFormat="1" ht="115.15" customHeight="1" x14ac:dyDescent="0.25">
      <c r="A186" s="117">
        <v>182</v>
      </c>
      <c r="B186" s="100" t="s">
        <v>603</v>
      </c>
      <c r="C186" s="100" t="s">
        <v>26</v>
      </c>
      <c r="D186" s="100" t="s">
        <v>758</v>
      </c>
      <c r="E186" s="100" t="s">
        <v>759</v>
      </c>
      <c r="F186" s="100"/>
      <c r="G186" s="117"/>
      <c r="H186" s="117"/>
      <c r="I186" s="117" t="s">
        <v>34</v>
      </c>
      <c r="J186" s="117">
        <v>2021</v>
      </c>
      <c r="K186" s="195" t="s">
        <v>761</v>
      </c>
      <c r="L186" s="195" t="s">
        <v>1550</v>
      </c>
      <c r="M186" s="195" t="s">
        <v>1511</v>
      </c>
      <c r="N186" s="195" t="s">
        <v>762</v>
      </c>
      <c r="O186" s="195" t="s">
        <v>1956</v>
      </c>
      <c r="P186" s="147"/>
      <c r="Q186" s="147"/>
      <c r="R186" s="147"/>
      <c r="S186" s="147"/>
    </row>
    <row r="187" spans="1:19" s="118" customFormat="1" ht="115.15" customHeight="1" x14ac:dyDescent="0.25">
      <c r="A187" s="117">
        <v>183</v>
      </c>
      <c r="B187" s="100" t="s">
        <v>603</v>
      </c>
      <c r="C187" s="100" t="s">
        <v>27</v>
      </c>
      <c r="D187" s="100" t="s">
        <v>2018</v>
      </c>
      <c r="E187" s="100" t="s">
        <v>2019</v>
      </c>
      <c r="F187" s="100" t="s">
        <v>155</v>
      </c>
      <c r="G187" s="117">
        <v>26</v>
      </c>
      <c r="H187" s="117">
        <v>14</v>
      </c>
      <c r="I187" s="117" t="s">
        <v>34</v>
      </c>
      <c r="J187" s="117">
        <v>2024</v>
      </c>
      <c r="K187" s="195" t="s">
        <v>2020</v>
      </c>
      <c r="L187" s="195" t="s">
        <v>1550</v>
      </c>
      <c r="M187" s="195" t="s">
        <v>2021</v>
      </c>
      <c r="N187" s="195" t="s">
        <v>1431</v>
      </c>
      <c r="O187" s="195" t="s">
        <v>2022</v>
      </c>
      <c r="P187" s="147"/>
      <c r="Q187" s="147"/>
      <c r="R187" s="147"/>
      <c r="S187" s="147"/>
    </row>
    <row r="188" spans="1:19" s="118" customFormat="1" ht="102.75" customHeight="1" x14ac:dyDescent="0.25">
      <c r="A188" s="117">
        <v>184</v>
      </c>
      <c r="B188" s="100" t="s">
        <v>603</v>
      </c>
      <c r="C188" s="100" t="s">
        <v>26</v>
      </c>
      <c r="D188" s="100" t="s">
        <v>1143</v>
      </c>
      <c r="E188" s="100" t="s">
        <v>1144</v>
      </c>
      <c r="F188" s="100"/>
      <c r="G188" s="117"/>
      <c r="H188" s="117"/>
      <c r="I188" s="117" t="s">
        <v>32</v>
      </c>
      <c r="J188" s="117">
        <v>2023</v>
      </c>
      <c r="K188" s="195" t="s">
        <v>1975</v>
      </c>
      <c r="L188" s="195" t="s">
        <v>1550</v>
      </c>
      <c r="M188" s="195" t="s">
        <v>1976</v>
      </c>
      <c r="N188" s="195" t="s">
        <v>1145</v>
      </c>
      <c r="O188" s="195" t="s">
        <v>1146</v>
      </c>
      <c r="P188" s="147"/>
      <c r="Q188" s="147"/>
      <c r="R188" s="147"/>
      <c r="S188" s="147"/>
    </row>
    <row r="189" spans="1:19" s="118" customFormat="1" ht="102.75" customHeight="1" x14ac:dyDescent="0.25">
      <c r="A189" s="117">
        <v>185</v>
      </c>
      <c r="B189" s="100" t="s">
        <v>603</v>
      </c>
      <c r="C189" s="100" t="s">
        <v>26</v>
      </c>
      <c r="D189" s="100" t="s">
        <v>1977</v>
      </c>
      <c r="E189" s="100"/>
      <c r="F189" s="100"/>
      <c r="G189" s="117"/>
      <c r="H189" s="117"/>
      <c r="I189" s="117" t="s">
        <v>32</v>
      </c>
      <c r="J189" s="117">
        <v>2022</v>
      </c>
      <c r="K189" s="195" t="s">
        <v>1977</v>
      </c>
      <c r="L189" s="195" t="s">
        <v>1550</v>
      </c>
      <c r="M189" s="195" t="s">
        <v>1978</v>
      </c>
      <c r="N189" s="195"/>
      <c r="O189" s="195" t="s">
        <v>1979</v>
      </c>
      <c r="P189" s="147"/>
      <c r="Q189" s="147"/>
      <c r="R189" s="147"/>
      <c r="S189" s="147"/>
    </row>
    <row r="190" spans="1:19" s="118" customFormat="1" ht="102.75" customHeight="1" x14ac:dyDescent="0.25">
      <c r="A190" s="117">
        <v>186</v>
      </c>
      <c r="B190" s="100" t="s">
        <v>603</v>
      </c>
      <c r="C190" s="100" t="s">
        <v>26</v>
      </c>
      <c r="D190" s="100" t="s">
        <v>1980</v>
      </c>
      <c r="E190" s="100" t="s">
        <v>1981</v>
      </c>
      <c r="F190" s="100"/>
      <c r="G190" s="117"/>
      <c r="H190" s="117"/>
      <c r="I190" s="117" t="s">
        <v>34</v>
      </c>
      <c r="J190" s="117">
        <v>2024</v>
      </c>
      <c r="K190" s="195" t="s">
        <v>1984</v>
      </c>
      <c r="L190" s="195" t="s">
        <v>1550</v>
      </c>
      <c r="M190" s="195" t="s">
        <v>1985</v>
      </c>
      <c r="N190" s="195"/>
      <c r="O190" s="195" t="s">
        <v>1979</v>
      </c>
      <c r="P190" s="147"/>
      <c r="Q190" s="147"/>
      <c r="R190" s="147"/>
      <c r="S190" s="147"/>
    </row>
    <row r="191" spans="1:19" s="118" customFormat="1" ht="102.75" customHeight="1" x14ac:dyDescent="0.25">
      <c r="A191" s="117">
        <v>187</v>
      </c>
      <c r="B191" s="100" t="s">
        <v>603</v>
      </c>
      <c r="C191" s="100" t="s">
        <v>26</v>
      </c>
      <c r="D191" s="100" t="s">
        <v>1982</v>
      </c>
      <c r="E191" s="100" t="s">
        <v>1983</v>
      </c>
      <c r="F191" s="100"/>
      <c r="G191" s="117"/>
      <c r="H191" s="117"/>
      <c r="I191" s="117" t="s">
        <v>34</v>
      </c>
      <c r="J191" s="117">
        <v>2021</v>
      </c>
      <c r="K191" s="195" t="s">
        <v>1430</v>
      </c>
      <c r="L191" s="195" t="s">
        <v>1550</v>
      </c>
      <c r="M191" s="195" t="s">
        <v>1986</v>
      </c>
      <c r="N191" s="195"/>
      <c r="O191" s="195" t="s">
        <v>1987</v>
      </c>
      <c r="P191" s="147"/>
      <c r="Q191" s="147"/>
      <c r="R191" s="147"/>
      <c r="S191" s="147"/>
    </row>
    <row r="192" spans="1:19" s="118" customFormat="1" ht="55.5" customHeight="1" x14ac:dyDescent="0.25">
      <c r="A192" s="117">
        <v>188</v>
      </c>
      <c r="B192" s="100" t="s">
        <v>603</v>
      </c>
      <c r="C192" s="100" t="s">
        <v>26</v>
      </c>
      <c r="D192" s="100" t="s">
        <v>760</v>
      </c>
      <c r="E192" s="100" t="s">
        <v>883</v>
      </c>
      <c r="F192" s="100"/>
      <c r="G192" s="117"/>
      <c r="H192" s="117"/>
      <c r="I192" s="117" t="s">
        <v>32</v>
      </c>
      <c r="J192" s="117">
        <v>2022</v>
      </c>
      <c r="K192" s="195" t="s">
        <v>761</v>
      </c>
      <c r="L192" s="195" t="s">
        <v>1484</v>
      </c>
      <c r="M192" s="195" t="s">
        <v>882</v>
      </c>
      <c r="N192" s="195" t="s">
        <v>762</v>
      </c>
      <c r="O192" s="195" t="s">
        <v>1914</v>
      </c>
      <c r="P192" s="147"/>
      <c r="Q192" s="147"/>
      <c r="R192" s="147"/>
      <c r="S192" s="147"/>
    </row>
    <row r="193" spans="1:19" s="118" customFormat="1" ht="85.5" customHeight="1" x14ac:dyDescent="0.25">
      <c r="A193" s="117">
        <v>189</v>
      </c>
      <c r="B193" s="100" t="s">
        <v>586</v>
      </c>
      <c r="C193" s="100" t="s">
        <v>26</v>
      </c>
      <c r="D193" s="100" t="s">
        <v>1161</v>
      </c>
      <c r="E193" s="100" t="s">
        <v>1162</v>
      </c>
      <c r="F193" s="100"/>
      <c r="G193" s="117"/>
      <c r="H193" s="117"/>
      <c r="I193" s="117" t="s">
        <v>34</v>
      </c>
      <c r="J193" s="117">
        <v>2023</v>
      </c>
      <c r="K193" s="195" t="s">
        <v>1636</v>
      </c>
      <c r="L193" s="195" t="s">
        <v>900</v>
      </c>
      <c r="M193" s="195" t="s">
        <v>1163</v>
      </c>
      <c r="N193" s="195" t="s">
        <v>990</v>
      </c>
      <c r="O193" s="195" t="s">
        <v>1501</v>
      </c>
      <c r="P193" s="147"/>
      <c r="Q193" s="147"/>
      <c r="R193" s="147"/>
      <c r="S193" s="147"/>
    </row>
    <row r="194" spans="1:19" s="118" customFormat="1" ht="67.5" customHeight="1" x14ac:dyDescent="0.25">
      <c r="A194" s="117">
        <v>190</v>
      </c>
      <c r="B194" s="100" t="s">
        <v>586</v>
      </c>
      <c r="C194" s="100" t="s">
        <v>26</v>
      </c>
      <c r="D194" s="100" t="s">
        <v>1168</v>
      </c>
      <c r="E194" s="100" t="s">
        <v>1159</v>
      </c>
      <c r="F194" s="100"/>
      <c r="G194" s="117"/>
      <c r="H194" s="117"/>
      <c r="I194" s="117" t="s">
        <v>34</v>
      </c>
      <c r="J194" s="117">
        <v>2024</v>
      </c>
      <c r="K194" s="195" t="s">
        <v>761</v>
      </c>
      <c r="L194" s="195" t="s">
        <v>900</v>
      </c>
      <c r="M194" s="195" t="s">
        <v>1637</v>
      </c>
      <c r="N194" s="195" t="s">
        <v>978</v>
      </c>
      <c r="O194" s="195" t="s">
        <v>1160</v>
      </c>
      <c r="P194" s="147"/>
      <c r="Q194" s="147"/>
      <c r="R194" s="147"/>
      <c r="S194" s="147"/>
    </row>
    <row r="195" spans="1:19" s="118" customFormat="1" ht="144" customHeight="1" x14ac:dyDescent="0.25">
      <c r="A195" s="117">
        <v>191</v>
      </c>
      <c r="B195" s="100" t="s">
        <v>542</v>
      </c>
      <c r="C195" s="100" t="s">
        <v>27</v>
      </c>
      <c r="D195" s="100" t="s">
        <v>1932</v>
      </c>
      <c r="E195" s="100"/>
      <c r="F195" s="100" t="s">
        <v>154</v>
      </c>
      <c r="G195" s="117">
        <v>0</v>
      </c>
      <c r="H195" s="117">
        <v>175</v>
      </c>
      <c r="I195" s="117" t="s">
        <v>34</v>
      </c>
      <c r="J195" s="117">
        <v>2025</v>
      </c>
      <c r="K195" s="195" t="s">
        <v>1110</v>
      </c>
      <c r="L195" s="195" t="s">
        <v>900</v>
      </c>
      <c r="M195" s="195" t="s">
        <v>1502</v>
      </c>
      <c r="N195" s="195" t="s">
        <v>979</v>
      </c>
      <c r="O195" s="195" t="s">
        <v>1915</v>
      </c>
      <c r="P195" s="147"/>
      <c r="Q195" s="147"/>
      <c r="R195" s="147"/>
      <c r="S195" s="147"/>
    </row>
    <row r="196" spans="1:19" s="118" customFormat="1" ht="144" customHeight="1" x14ac:dyDescent="0.25">
      <c r="A196" s="117">
        <v>192</v>
      </c>
      <c r="B196" s="100" t="s">
        <v>543</v>
      </c>
      <c r="C196" s="100" t="s">
        <v>26</v>
      </c>
      <c r="D196" s="100" t="s">
        <v>1694</v>
      </c>
      <c r="E196" s="100" t="s">
        <v>1695</v>
      </c>
      <c r="F196" s="100"/>
      <c r="G196" s="117"/>
      <c r="H196" s="117"/>
      <c r="I196" s="117" t="s">
        <v>32</v>
      </c>
      <c r="J196" s="117">
        <v>2023</v>
      </c>
      <c r="K196" s="195" t="s">
        <v>1462</v>
      </c>
      <c r="L196" s="195" t="s">
        <v>900</v>
      </c>
      <c r="M196" s="195" t="s">
        <v>1698</v>
      </c>
      <c r="N196" s="195" t="s">
        <v>1696</v>
      </c>
      <c r="O196" s="195" t="s">
        <v>1697</v>
      </c>
      <c r="P196" s="147"/>
      <c r="Q196" s="147"/>
      <c r="R196" s="147"/>
      <c r="S196" s="147"/>
    </row>
    <row r="197" spans="1:19" s="118" customFormat="1" ht="144" customHeight="1" x14ac:dyDescent="0.25">
      <c r="A197" s="117">
        <v>193</v>
      </c>
      <c r="B197" s="100" t="s">
        <v>543</v>
      </c>
      <c r="C197" s="100" t="s">
        <v>27</v>
      </c>
      <c r="D197" s="100" t="s">
        <v>1699</v>
      </c>
      <c r="E197" s="100"/>
      <c r="F197" s="100" t="s">
        <v>155</v>
      </c>
      <c r="G197" s="117">
        <v>0</v>
      </c>
      <c r="H197" s="117">
        <v>10</v>
      </c>
      <c r="I197" s="117" t="s">
        <v>34</v>
      </c>
      <c r="J197" s="117">
        <v>2023</v>
      </c>
      <c r="K197" s="195" t="s">
        <v>1700</v>
      </c>
      <c r="L197" s="195" t="s">
        <v>900</v>
      </c>
      <c r="M197" s="195" t="s">
        <v>1703</v>
      </c>
      <c r="N197" s="195" t="s">
        <v>1701</v>
      </c>
      <c r="O197" s="195" t="s">
        <v>1702</v>
      </c>
      <c r="P197" s="147"/>
      <c r="Q197" s="147"/>
      <c r="R197" s="147"/>
      <c r="S197" s="147"/>
    </row>
    <row r="198" spans="1:19" s="118" customFormat="1" ht="86.45" customHeight="1" x14ac:dyDescent="0.25">
      <c r="A198" s="117">
        <v>194</v>
      </c>
      <c r="B198" s="100" t="s">
        <v>543</v>
      </c>
      <c r="C198" s="100" t="s">
        <v>27</v>
      </c>
      <c r="D198" s="100" t="s">
        <v>1704</v>
      </c>
      <c r="E198" s="100"/>
      <c r="F198" s="100" t="s">
        <v>154</v>
      </c>
      <c r="G198" s="117">
        <v>0</v>
      </c>
      <c r="H198" s="117">
        <v>1500</v>
      </c>
      <c r="I198" s="117" t="s">
        <v>34</v>
      </c>
      <c r="J198" s="117">
        <v>2025</v>
      </c>
      <c r="K198" s="195" t="s">
        <v>1459</v>
      </c>
      <c r="L198" s="195" t="s">
        <v>900</v>
      </c>
      <c r="M198" s="195" t="s">
        <v>1916</v>
      </c>
      <c r="N198" s="195" t="s">
        <v>587</v>
      </c>
      <c r="O198" s="195" t="s">
        <v>1458</v>
      </c>
      <c r="P198" s="147"/>
      <c r="Q198" s="147"/>
      <c r="R198" s="147"/>
      <c r="S198" s="147"/>
    </row>
    <row r="199" spans="1:19" s="118" customFormat="1" ht="101.25" customHeight="1" x14ac:dyDescent="0.25">
      <c r="A199" s="117">
        <v>195</v>
      </c>
      <c r="B199" s="100" t="s">
        <v>588</v>
      </c>
      <c r="C199" s="100" t="s">
        <v>26</v>
      </c>
      <c r="D199" s="100" t="s">
        <v>1114</v>
      </c>
      <c r="E199" s="100" t="s">
        <v>1164</v>
      </c>
      <c r="F199" s="100"/>
      <c r="G199" s="117"/>
      <c r="H199" s="117"/>
      <c r="I199" s="117" t="s">
        <v>34</v>
      </c>
      <c r="J199" s="117">
        <v>2024</v>
      </c>
      <c r="K199" s="195" t="s">
        <v>1461</v>
      </c>
      <c r="L199" s="195" t="s">
        <v>900</v>
      </c>
      <c r="M199" s="195" t="s">
        <v>1917</v>
      </c>
      <c r="N199" s="195" t="s">
        <v>1111</v>
      </c>
      <c r="O199" s="195" t="s">
        <v>1466</v>
      </c>
      <c r="P199" s="147"/>
      <c r="Q199" s="147"/>
      <c r="R199" s="147"/>
      <c r="S199" s="147"/>
    </row>
    <row r="200" spans="1:19" s="118" customFormat="1" ht="129.6" customHeight="1" x14ac:dyDescent="0.25">
      <c r="A200" s="117">
        <v>196</v>
      </c>
      <c r="B200" s="100" t="s">
        <v>588</v>
      </c>
      <c r="C200" s="100" t="s">
        <v>27</v>
      </c>
      <c r="D200" s="100" t="s">
        <v>1112</v>
      </c>
      <c r="E200" s="100"/>
      <c r="F200" s="100" t="s">
        <v>154</v>
      </c>
      <c r="G200" s="117">
        <v>16</v>
      </c>
      <c r="H200" s="117">
        <v>15</v>
      </c>
      <c r="I200" s="117" t="s">
        <v>32</v>
      </c>
      <c r="J200" s="117">
        <v>2025</v>
      </c>
      <c r="K200" s="195" t="s">
        <v>1113</v>
      </c>
      <c r="L200" s="195" t="s">
        <v>900</v>
      </c>
      <c r="M200" s="195" t="s">
        <v>1918</v>
      </c>
      <c r="N200" s="195" t="s">
        <v>589</v>
      </c>
      <c r="O200" s="195" t="s">
        <v>1919</v>
      </c>
      <c r="P200" s="147"/>
      <c r="Q200" s="147"/>
      <c r="R200" s="147"/>
      <c r="S200" s="147"/>
    </row>
    <row r="201" spans="1:19" s="118" customFormat="1" ht="106.5" customHeight="1" x14ac:dyDescent="0.25">
      <c r="A201" s="117">
        <v>197</v>
      </c>
      <c r="B201" s="100" t="s">
        <v>788</v>
      </c>
      <c r="C201" s="100" t="s">
        <v>26</v>
      </c>
      <c r="D201" s="100" t="s">
        <v>1116</v>
      </c>
      <c r="E201" s="100" t="s">
        <v>1117</v>
      </c>
      <c r="F201" s="100"/>
      <c r="G201" s="117"/>
      <c r="H201" s="117"/>
      <c r="I201" s="117" t="s">
        <v>34</v>
      </c>
      <c r="J201" s="117">
        <v>2023</v>
      </c>
      <c r="K201" s="195" t="s">
        <v>1462</v>
      </c>
      <c r="L201" s="195" t="s">
        <v>900</v>
      </c>
      <c r="M201" s="195" t="s">
        <v>1705</v>
      </c>
      <c r="N201" s="195" t="s">
        <v>1115</v>
      </c>
      <c r="O201" s="195" t="s">
        <v>1920</v>
      </c>
      <c r="P201" s="147"/>
      <c r="Q201" s="147"/>
      <c r="R201" s="147"/>
      <c r="S201" s="147"/>
    </row>
    <row r="202" spans="1:19" s="118" customFormat="1" ht="106.5" customHeight="1" x14ac:dyDescent="0.25">
      <c r="A202" s="117">
        <v>198</v>
      </c>
      <c r="B202" s="100" t="s">
        <v>788</v>
      </c>
      <c r="C202" s="100" t="s">
        <v>26</v>
      </c>
      <c r="D202" s="100" t="s">
        <v>1118</v>
      </c>
      <c r="E202" s="100" t="s">
        <v>1119</v>
      </c>
      <c r="F202" s="100"/>
      <c r="G202" s="117"/>
      <c r="H202" s="117"/>
      <c r="I202" s="117" t="s">
        <v>32</v>
      </c>
      <c r="J202" s="117">
        <v>2025</v>
      </c>
      <c r="K202" s="195" t="s">
        <v>1462</v>
      </c>
      <c r="L202" s="195" t="s">
        <v>900</v>
      </c>
      <c r="M202" s="195" t="s">
        <v>1120</v>
      </c>
      <c r="N202" s="195" t="s">
        <v>1115</v>
      </c>
      <c r="O202" s="195" t="s">
        <v>1921</v>
      </c>
      <c r="P202" s="147"/>
      <c r="Q202" s="147"/>
      <c r="R202" s="147"/>
      <c r="S202" s="147"/>
    </row>
    <row r="203" spans="1:19" s="118" customFormat="1" ht="103.5" customHeight="1" x14ac:dyDescent="0.25">
      <c r="A203" s="117">
        <v>199</v>
      </c>
      <c r="B203" s="100" t="s">
        <v>788</v>
      </c>
      <c r="C203" s="100" t="s">
        <v>26</v>
      </c>
      <c r="D203" s="100" t="s">
        <v>1711</v>
      </c>
      <c r="E203" s="100" t="s">
        <v>1121</v>
      </c>
      <c r="F203" s="100"/>
      <c r="G203" s="117"/>
      <c r="H203" s="117"/>
      <c r="I203" s="117" t="s">
        <v>32</v>
      </c>
      <c r="J203" s="117">
        <v>2026</v>
      </c>
      <c r="K203" s="195" t="s">
        <v>1460</v>
      </c>
      <c r="L203" s="195" t="s">
        <v>900</v>
      </c>
      <c r="M203" s="195" t="s">
        <v>1922</v>
      </c>
      <c r="N203" s="195" t="s">
        <v>590</v>
      </c>
      <c r="O203" s="195" t="s">
        <v>1923</v>
      </c>
      <c r="P203" s="147"/>
      <c r="Q203" s="147"/>
      <c r="R203" s="147"/>
      <c r="S203" s="147"/>
    </row>
    <row r="204" spans="1:19" s="118" customFormat="1" ht="106.5" customHeight="1" x14ac:dyDescent="0.25">
      <c r="A204" s="117">
        <v>200</v>
      </c>
      <c r="B204" s="100" t="s">
        <v>788</v>
      </c>
      <c r="C204" s="100" t="s">
        <v>26</v>
      </c>
      <c r="D204" s="100" t="s">
        <v>1165</v>
      </c>
      <c r="E204" s="100" t="s">
        <v>1122</v>
      </c>
      <c r="F204" s="100"/>
      <c r="G204" s="117"/>
      <c r="H204" s="117"/>
      <c r="I204" s="117" t="s">
        <v>34</v>
      </c>
      <c r="J204" s="117">
        <v>2022</v>
      </c>
      <c r="K204" s="195" t="s">
        <v>1462</v>
      </c>
      <c r="L204" s="195" t="s">
        <v>900</v>
      </c>
      <c r="M204" s="195" t="s">
        <v>2033</v>
      </c>
      <c r="N204" s="195" t="s">
        <v>1115</v>
      </c>
      <c r="O204" s="195" t="s">
        <v>1920</v>
      </c>
      <c r="P204" s="200"/>
      <c r="Q204" s="147"/>
      <c r="R204" s="147"/>
      <c r="S204" s="147"/>
    </row>
    <row r="205" spans="1:19" s="118" customFormat="1" ht="106.5" customHeight="1" x14ac:dyDescent="0.25">
      <c r="A205" s="117">
        <v>201</v>
      </c>
      <c r="B205" s="100" t="s">
        <v>788</v>
      </c>
      <c r="C205" s="100" t="s">
        <v>26</v>
      </c>
      <c r="D205" s="100" t="s">
        <v>1123</v>
      </c>
      <c r="E205" s="100" t="s">
        <v>1166</v>
      </c>
      <c r="F205" s="100"/>
      <c r="G205" s="117"/>
      <c r="H205" s="117"/>
      <c r="I205" s="117" t="s">
        <v>34</v>
      </c>
      <c r="J205" s="117">
        <v>2024</v>
      </c>
      <c r="K205" s="195" t="s">
        <v>1462</v>
      </c>
      <c r="L205" s="195" t="s">
        <v>900</v>
      </c>
      <c r="M205" s="195" t="s">
        <v>2012</v>
      </c>
      <c r="N205" s="195" t="s">
        <v>1115</v>
      </c>
      <c r="O205" s="195" t="s">
        <v>1921</v>
      </c>
      <c r="P205" s="147"/>
      <c r="Q205" s="147"/>
      <c r="R205" s="147"/>
      <c r="S205" s="147"/>
    </row>
    <row r="206" spans="1:19" s="118" customFormat="1" ht="201" customHeight="1" x14ac:dyDescent="0.25">
      <c r="A206" s="117">
        <v>202</v>
      </c>
      <c r="B206" s="100" t="s">
        <v>788</v>
      </c>
      <c r="C206" s="100" t="s">
        <v>26</v>
      </c>
      <c r="D206" s="100" t="s">
        <v>1712</v>
      </c>
      <c r="E206" s="100" t="s">
        <v>1167</v>
      </c>
      <c r="F206" s="100"/>
      <c r="G206" s="117"/>
      <c r="H206" s="117"/>
      <c r="I206" s="117" t="s">
        <v>32</v>
      </c>
      <c r="J206" s="117">
        <v>2026</v>
      </c>
      <c r="K206" s="195" t="s">
        <v>1463</v>
      </c>
      <c r="L206" s="195" t="s">
        <v>900</v>
      </c>
      <c r="M206" s="195" t="s">
        <v>1706</v>
      </c>
      <c r="N206" s="195" t="s">
        <v>590</v>
      </c>
      <c r="O206" s="195" t="s">
        <v>1923</v>
      </c>
      <c r="P206" s="147"/>
      <c r="Q206" s="147"/>
      <c r="R206" s="147"/>
      <c r="S206" s="147"/>
    </row>
    <row r="207" spans="1:19" s="118" customFormat="1" ht="55.9" customHeight="1" x14ac:dyDescent="0.25">
      <c r="A207" s="117">
        <v>203</v>
      </c>
      <c r="B207" s="100" t="s">
        <v>767</v>
      </c>
      <c r="C207" s="100" t="s">
        <v>26</v>
      </c>
      <c r="D207" s="100" t="s">
        <v>1125</v>
      </c>
      <c r="E207" s="100" t="s">
        <v>1124</v>
      </c>
      <c r="F207" s="100"/>
      <c r="G207" s="117"/>
      <c r="H207" s="117"/>
      <c r="I207" s="117" t="s">
        <v>32</v>
      </c>
      <c r="J207" s="117">
        <v>2022</v>
      </c>
      <c r="K207" s="195" t="s">
        <v>761</v>
      </c>
      <c r="L207" s="195" t="s">
        <v>900</v>
      </c>
      <c r="M207" s="195" t="s">
        <v>1172</v>
      </c>
      <c r="N207" s="195" t="s">
        <v>1126</v>
      </c>
      <c r="O207" s="195" t="s">
        <v>1464</v>
      </c>
      <c r="P207" s="147"/>
      <c r="Q207" s="147"/>
      <c r="R207" s="147"/>
      <c r="S207" s="147"/>
    </row>
    <row r="208" spans="1:19" s="118" customFormat="1" ht="64.5" customHeight="1" x14ac:dyDescent="0.25">
      <c r="A208" s="117">
        <v>204</v>
      </c>
      <c r="B208" s="100" t="s">
        <v>767</v>
      </c>
      <c r="C208" s="100" t="s">
        <v>26</v>
      </c>
      <c r="D208" s="100" t="s">
        <v>1707</v>
      </c>
      <c r="E208" s="100" t="s">
        <v>1931</v>
      </c>
      <c r="F208" s="100"/>
      <c r="G208" s="117"/>
      <c r="H208" s="117"/>
      <c r="I208" s="117" t="s">
        <v>32</v>
      </c>
      <c r="J208" s="117">
        <v>2022</v>
      </c>
      <c r="K208" s="195" t="s">
        <v>761</v>
      </c>
      <c r="L208" s="195" t="s">
        <v>900</v>
      </c>
      <c r="M208" s="195" t="s">
        <v>1924</v>
      </c>
      <c r="N208" s="195" t="s">
        <v>763</v>
      </c>
      <c r="O208" s="195" t="s">
        <v>1925</v>
      </c>
      <c r="P208" s="147"/>
      <c r="Q208" s="147"/>
      <c r="R208" s="147"/>
      <c r="S208" s="147"/>
    </row>
    <row r="209" spans="1:19" s="118" customFormat="1" ht="64.5" customHeight="1" x14ac:dyDescent="0.25">
      <c r="A209" s="117">
        <v>205</v>
      </c>
      <c r="B209" s="100" t="s">
        <v>767</v>
      </c>
      <c r="C209" s="100" t="s">
        <v>26</v>
      </c>
      <c r="D209" s="100" t="s">
        <v>1432</v>
      </c>
      <c r="E209" s="100" t="s">
        <v>1173</v>
      </c>
      <c r="F209" s="100"/>
      <c r="G209" s="117"/>
      <c r="H209" s="117"/>
      <c r="I209" s="117" t="s">
        <v>34</v>
      </c>
      <c r="J209" s="117">
        <v>2025</v>
      </c>
      <c r="K209" s="195" t="s">
        <v>761</v>
      </c>
      <c r="L209" s="195" t="s">
        <v>1760</v>
      </c>
      <c r="M209" s="195" t="s">
        <v>2013</v>
      </c>
      <c r="N209" s="195" t="s">
        <v>1174</v>
      </c>
      <c r="O209" s="195" t="s">
        <v>1957</v>
      </c>
      <c r="P209" s="147"/>
      <c r="Q209" s="147"/>
      <c r="R209" s="147"/>
      <c r="S209" s="147"/>
    </row>
    <row r="210" spans="1:19" s="118" customFormat="1" ht="64.150000000000006" customHeight="1" x14ac:dyDescent="0.25">
      <c r="A210" s="117">
        <v>206</v>
      </c>
      <c r="B210" s="100" t="s">
        <v>767</v>
      </c>
      <c r="C210" s="100" t="s">
        <v>26</v>
      </c>
      <c r="D210" s="100" t="s">
        <v>1708</v>
      </c>
      <c r="E210" s="100" t="s">
        <v>1709</v>
      </c>
      <c r="F210" s="100"/>
      <c r="G210" s="117"/>
      <c r="H210" s="117"/>
      <c r="I210" s="117" t="s">
        <v>34</v>
      </c>
      <c r="J210" s="117">
        <v>2025</v>
      </c>
      <c r="K210" s="195" t="s">
        <v>1638</v>
      </c>
      <c r="L210" s="195" t="s">
        <v>1638</v>
      </c>
      <c r="M210" s="195" t="s">
        <v>1639</v>
      </c>
      <c r="N210" s="195" t="s">
        <v>764</v>
      </c>
      <c r="O210" s="195" t="s">
        <v>765</v>
      </c>
      <c r="P210" s="147"/>
      <c r="Q210" s="147"/>
      <c r="R210" s="147"/>
      <c r="S210" s="147"/>
    </row>
    <row r="211" spans="1:19" s="118" customFormat="1" ht="74.25" customHeight="1" x14ac:dyDescent="0.25">
      <c r="A211" s="117">
        <v>207</v>
      </c>
      <c r="B211" s="100" t="s">
        <v>662</v>
      </c>
      <c r="C211" s="100" t="s">
        <v>26</v>
      </c>
      <c r="D211" s="100" t="s">
        <v>1175</v>
      </c>
      <c r="E211" s="100" t="s">
        <v>1127</v>
      </c>
      <c r="F211" s="100"/>
      <c r="G211" s="117"/>
      <c r="H211" s="117"/>
      <c r="I211" s="117" t="s">
        <v>32</v>
      </c>
      <c r="J211" s="117">
        <v>2023</v>
      </c>
      <c r="K211" s="195" t="s">
        <v>1462</v>
      </c>
      <c r="L211" s="195" t="s">
        <v>1503</v>
      </c>
      <c r="M211" s="195" t="s">
        <v>1640</v>
      </c>
      <c r="N211" s="195" t="s">
        <v>1504</v>
      </c>
      <c r="O211" s="195" t="s">
        <v>1128</v>
      </c>
      <c r="P211" s="111"/>
      <c r="Q211" s="147"/>
      <c r="R211" s="147"/>
      <c r="S211" s="147"/>
    </row>
    <row r="212" spans="1:19" s="118" customFormat="1" ht="74.25" customHeight="1" x14ac:dyDescent="0.25">
      <c r="A212" s="117">
        <v>208</v>
      </c>
      <c r="B212" s="100" t="s">
        <v>662</v>
      </c>
      <c r="C212" s="100" t="s">
        <v>27</v>
      </c>
      <c r="D212" s="100" t="s">
        <v>1129</v>
      </c>
      <c r="E212" s="100"/>
      <c r="F212" s="100" t="s">
        <v>154</v>
      </c>
      <c r="G212" s="117">
        <v>0</v>
      </c>
      <c r="H212" s="117">
        <v>300</v>
      </c>
      <c r="I212" s="117" t="s">
        <v>32</v>
      </c>
      <c r="J212" s="117">
        <v>2026</v>
      </c>
      <c r="K212" s="195" t="s">
        <v>900</v>
      </c>
      <c r="L212" s="195" t="s">
        <v>1503</v>
      </c>
      <c r="M212" s="195" t="s">
        <v>1130</v>
      </c>
      <c r="N212" s="195" t="s">
        <v>1131</v>
      </c>
      <c r="O212" s="195" t="s">
        <v>1505</v>
      </c>
      <c r="P212" s="111"/>
      <c r="Q212" s="147"/>
      <c r="R212" s="147"/>
      <c r="S212" s="147"/>
    </row>
    <row r="213" spans="1:19" s="118" customFormat="1" ht="76.5" customHeight="1" x14ac:dyDescent="0.25">
      <c r="A213" s="117">
        <v>209</v>
      </c>
      <c r="B213" s="100" t="s">
        <v>594</v>
      </c>
      <c r="C213" s="100" t="s">
        <v>26</v>
      </c>
      <c r="D213" s="100" t="s">
        <v>2015</v>
      </c>
      <c r="E213" s="100" t="s">
        <v>2016</v>
      </c>
      <c r="F213" s="100"/>
      <c r="G213" s="117"/>
      <c r="H213" s="117"/>
      <c r="I213" s="117" t="s">
        <v>32</v>
      </c>
      <c r="J213" s="117">
        <v>2023</v>
      </c>
      <c r="K213" s="195" t="s">
        <v>901</v>
      </c>
      <c r="L213" s="195" t="s">
        <v>901</v>
      </c>
      <c r="M213" s="195" t="s">
        <v>1710</v>
      </c>
      <c r="N213" s="195" t="s">
        <v>1481</v>
      </c>
      <c r="O213" s="195" t="s">
        <v>1839</v>
      </c>
      <c r="P213" s="147"/>
      <c r="Q213" s="147"/>
      <c r="R213" s="147"/>
      <c r="S213" s="147"/>
    </row>
    <row r="214" spans="1:19" s="118" customFormat="1" ht="76.5" customHeight="1" x14ac:dyDescent="0.25">
      <c r="A214" s="117">
        <v>210</v>
      </c>
      <c r="B214" s="100" t="s">
        <v>594</v>
      </c>
      <c r="C214" s="100" t="s">
        <v>26</v>
      </c>
      <c r="D214" s="100" t="s">
        <v>884</v>
      </c>
      <c r="E214" s="100" t="s">
        <v>663</v>
      </c>
      <c r="F214" s="100"/>
      <c r="G214" s="117"/>
      <c r="H214" s="117"/>
      <c r="I214" s="117" t="s">
        <v>34</v>
      </c>
      <c r="J214" s="117">
        <v>2025</v>
      </c>
      <c r="K214" s="195" t="s">
        <v>1465</v>
      </c>
      <c r="L214" s="195" t="s">
        <v>901</v>
      </c>
      <c r="M214" s="195" t="s">
        <v>1132</v>
      </c>
      <c r="N214" s="195" t="s">
        <v>1481</v>
      </c>
      <c r="O214" s="195" t="s">
        <v>1466</v>
      </c>
      <c r="P214" s="147"/>
      <c r="Q214" s="147"/>
      <c r="R214" s="147"/>
      <c r="S214" s="147"/>
    </row>
    <row r="215" spans="1:19" s="118" customFormat="1" ht="43.15" customHeight="1" x14ac:dyDescent="0.25">
      <c r="A215" s="117">
        <v>211</v>
      </c>
      <c r="B215" s="100" t="s">
        <v>594</v>
      </c>
      <c r="C215" s="100" t="s">
        <v>27</v>
      </c>
      <c r="D215" s="100" t="s">
        <v>2017</v>
      </c>
      <c r="E215" s="100"/>
      <c r="F215" s="100" t="s">
        <v>154</v>
      </c>
      <c r="G215" s="117">
        <v>0</v>
      </c>
      <c r="H215" s="117">
        <v>850</v>
      </c>
      <c r="I215" s="117" t="s">
        <v>32</v>
      </c>
      <c r="J215" s="117">
        <v>2026</v>
      </c>
      <c r="K215" s="195" t="s">
        <v>901</v>
      </c>
      <c r="L215" s="195" t="s">
        <v>901</v>
      </c>
      <c r="M215" s="195" t="s">
        <v>2032</v>
      </c>
      <c r="N215" s="195" t="s">
        <v>1133</v>
      </c>
      <c r="O215" s="195" t="s">
        <v>1482</v>
      </c>
      <c r="P215" s="147"/>
      <c r="Q215" s="147"/>
      <c r="R215" s="147"/>
      <c r="S215" s="147"/>
    </row>
    <row r="216" spans="1:19" s="118" customFormat="1" ht="63" customHeight="1" x14ac:dyDescent="0.25">
      <c r="A216" s="117">
        <v>212</v>
      </c>
      <c r="B216" s="100" t="s">
        <v>847</v>
      </c>
      <c r="C216" s="100" t="s">
        <v>26</v>
      </c>
      <c r="D216" s="100" t="s">
        <v>1467</v>
      </c>
      <c r="E216" s="100" t="s">
        <v>1929</v>
      </c>
      <c r="F216" s="100"/>
      <c r="G216" s="117"/>
      <c r="H216" s="117"/>
      <c r="I216" s="117" t="s">
        <v>34</v>
      </c>
      <c r="J216" s="117">
        <v>2021</v>
      </c>
      <c r="K216" s="195" t="s">
        <v>761</v>
      </c>
      <c r="L216" s="195" t="s">
        <v>1484</v>
      </c>
      <c r="M216" s="195" t="s">
        <v>1762</v>
      </c>
      <c r="N216" s="195" t="s">
        <v>593</v>
      </c>
      <c r="O216" s="195" t="s">
        <v>1926</v>
      </c>
      <c r="P216" s="147"/>
      <c r="Q216" s="147"/>
      <c r="R216" s="147"/>
      <c r="S216" s="147"/>
    </row>
    <row r="217" spans="1:19" s="118" customFormat="1" ht="70.5" customHeight="1" x14ac:dyDescent="0.25">
      <c r="A217" s="117">
        <v>213</v>
      </c>
      <c r="B217" s="100" t="s">
        <v>847</v>
      </c>
      <c r="C217" s="100" t="s">
        <v>27</v>
      </c>
      <c r="D217" s="100" t="s">
        <v>1763</v>
      </c>
      <c r="E217" s="100"/>
      <c r="F217" s="100" t="s">
        <v>154</v>
      </c>
      <c r="G217" s="117">
        <v>0</v>
      </c>
      <c r="H217" s="117">
        <v>5000</v>
      </c>
      <c r="I217" s="117" t="s">
        <v>32</v>
      </c>
      <c r="J217" s="117">
        <v>2026</v>
      </c>
      <c r="K217" s="195" t="s">
        <v>1484</v>
      </c>
      <c r="L217" s="195" t="s">
        <v>1496</v>
      </c>
      <c r="M217" s="195" t="s">
        <v>1764</v>
      </c>
      <c r="N217" s="195" t="s">
        <v>591</v>
      </c>
      <c r="O217" s="195" t="s">
        <v>592</v>
      </c>
      <c r="P217" s="147"/>
      <c r="Q217" s="147"/>
      <c r="R217" s="147"/>
      <c r="S217" s="147"/>
    </row>
    <row r="218" spans="1:19" s="118" customFormat="1" ht="75" customHeight="1" x14ac:dyDescent="0.25">
      <c r="A218" s="117">
        <v>214</v>
      </c>
      <c r="B218" s="100" t="s">
        <v>898</v>
      </c>
      <c r="C218" s="100" t="s">
        <v>26</v>
      </c>
      <c r="D218" s="100" t="s">
        <v>1247</v>
      </c>
      <c r="E218" s="100" t="s">
        <v>1930</v>
      </c>
      <c r="F218" s="100"/>
      <c r="G218" s="117"/>
      <c r="H218" s="117"/>
      <c r="I218" s="117" t="s">
        <v>32</v>
      </c>
      <c r="J218" s="117">
        <v>2022</v>
      </c>
      <c r="K218" s="195" t="s">
        <v>1526</v>
      </c>
      <c r="L218" s="195" t="s">
        <v>1484</v>
      </c>
      <c r="M218" s="195" t="s">
        <v>1046</v>
      </c>
      <c r="N218" s="195" t="s">
        <v>1047</v>
      </c>
      <c r="O218" s="195" t="s">
        <v>1048</v>
      </c>
      <c r="Q218" s="147"/>
      <c r="R218" s="147"/>
      <c r="S218" s="147"/>
    </row>
    <row r="219" spans="1:19" s="118" customFormat="1" ht="51.75" customHeight="1" x14ac:dyDescent="0.25">
      <c r="A219" s="117">
        <v>215</v>
      </c>
      <c r="B219" s="100" t="s">
        <v>898</v>
      </c>
      <c r="C219" s="100" t="s">
        <v>27</v>
      </c>
      <c r="D219" s="100" t="s">
        <v>1765</v>
      </c>
      <c r="E219" s="100"/>
      <c r="F219" s="100" t="s">
        <v>154</v>
      </c>
      <c r="G219" s="117">
        <v>0</v>
      </c>
      <c r="H219" s="117">
        <v>200</v>
      </c>
      <c r="I219" s="117" t="s">
        <v>34</v>
      </c>
      <c r="J219" s="117">
        <v>2024</v>
      </c>
      <c r="K219" s="195" t="s">
        <v>1484</v>
      </c>
      <c r="L219" s="195" t="s">
        <v>1496</v>
      </c>
      <c r="M219" s="195" t="s">
        <v>1927</v>
      </c>
      <c r="N219" s="195" t="s">
        <v>591</v>
      </c>
      <c r="O219" s="195" t="s">
        <v>592</v>
      </c>
      <c r="P219" s="147"/>
      <c r="Q219" s="147"/>
      <c r="R219" s="147"/>
      <c r="S219" s="147"/>
    </row>
    <row r="220" spans="1:19" s="118" customFormat="1" ht="46.5" customHeight="1" x14ac:dyDescent="0.25">
      <c r="A220" s="117">
        <v>216</v>
      </c>
      <c r="B220" s="100" t="s">
        <v>898</v>
      </c>
      <c r="C220" s="100" t="s">
        <v>27</v>
      </c>
      <c r="D220" s="100" t="s">
        <v>1765</v>
      </c>
      <c r="E220" s="100"/>
      <c r="F220" s="100" t="s">
        <v>154</v>
      </c>
      <c r="G220" s="117">
        <v>200</v>
      </c>
      <c r="H220" s="117">
        <v>480</v>
      </c>
      <c r="I220" s="117" t="s">
        <v>34</v>
      </c>
      <c r="J220" s="117">
        <v>2025</v>
      </c>
      <c r="K220" s="195" t="s">
        <v>1484</v>
      </c>
      <c r="L220" s="195" t="s">
        <v>1496</v>
      </c>
      <c r="M220" s="195" t="s">
        <v>1928</v>
      </c>
      <c r="N220" s="195" t="s">
        <v>591</v>
      </c>
      <c r="O220" s="195" t="s">
        <v>592</v>
      </c>
      <c r="P220" s="147"/>
      <c r="Q220" s="147"/>
      <c r="R220" s="147"/>
      <c r="S220" s="147"/>
    </row>
  </sheetData>
  <autoFilter ref="A4:S220"/>
  <sortState ref="A218:B233">
    <sortCondition ref="A218"/>
  </sortState>
  <dataConsolidate/>
  <customSheetViews>
    <customSheetView guid="{DF4DF86E-F87E-4853-B44F-4F4D647D71FF}" showGridLines="0">
      <selection activeCell="A11" sqref="A11"/>
      <pageMargins left="0.7" right="0.7" top="0.75" bottom="0.75" header="0.3" footer="0.3"/>
      <pageSetup paperSize="9" orientation="portrait" verticalDpi="0" r:id="rId1"/>
    </customSheetView>
    <customSheetView guid="{587CB59E-8194-466A-825B-36D9E2C9E12C}" showGridLines="0">
      <selection activeCell="A11" sqref="A11"/>
      <pageMargins left="0.7" right="0.7" top="0.75" bottom="0.75" header="0.3" footer="0.3"/>
      <pageSetup paperSize="9" orientation="portrait" verticalDpi="0" r:id="rId2"/>
    </customSheetView>
    <customSheetView guid="{BA2EDF17-FDDF-46B2-A4BE-72FB311EBCAF}" showGridLines="0">
      <selection activeCell="A11" sqref="A11"/>
      <pageMargins left="0.7" right="0.7" top="0.75" bottom="0.75" header="0.3" footer="0.3"/>
      <pageSetup paperSize="9" orientation="portrait" verticalDpi="0" r:id="rId3"/>
    </customSheetView>
    <customSheetView guid="{317D3D83-AACA-40F7-8006-3175597A202A}" showGridLines="0">
      <selection activeCell="B2" sqref="A2:B2"/>
      <pageMargins left="0.7" right="0.7" top="0.75" bottom="0.75" header="0.3" footer="0.3"/>
      <pageSetup paperSize="9" orientation="portrait" verticalDpi="0" r:id="rId4"/>
    </customSheetView>
  </customSheetViews>
  <mergeCells count="14">
    <mergeCell ref="I3:J3"/>
    <mergeCell ref="A1:O1"/>
    <mergeCell ref="F3:H3"/>
    <mergeCell ref="A3:A4"/>
    <mergeCell ref="B3:B4"/>
    <mergeCell ref="C3:C4"/>
    <mergeCell ref="D3:D4"/>
    <mergeCell ref="E3:E4"/>
    <mergeCell ref="K3:K4"/>
    <mergeCell ref="L3:L4"/>
    <mergeCell ref="M3:M4"/>
    <mergeCell ref="N3:N4"/>
    <mergeCell ref="O3:O4"/>
    <mergeCell ref="A2:O2"/>
  </mergeCells>
  <dataValidations count="1">
    <dataValidation type="whole" operator="greaterThan" allowBlank="1" showInputMessage="1" showErrorMessage="1" errorTitle="Wrong input" error="Input must be a positive whole number." sqref="G12:H12 G14:H14 G18:H18 G16:H16 H111:H120 H109 G28:H65 G69:H99 H100:H107 G100:G121 G122:H167 G183:H1048576 G5:H10">
      <formula1>-1</formula1>
    </dataValidation>
  </dataValidation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9">
        <x14:dataValidation type="list" allowBlank="1" showInputMessage="1" showErrorMessage="1">
          <x14:formula1>
            <xm:f>T1_Pick_List!$B$2:$B$3</xm:f>
          </x14:formula1>
          <xm:sqref>C101 C182 C145:C146 C110 C163:C165 C167:C171 C195:C198 C200 C217 C179 C108 C219:C1048576 C121:C122 C124:C139 C150:C159</xm:sqref>
        </x14:dataValidation>
        <x14:dataValidation type="list" allowBlank="1" showInputMessage="1" showErrorMessage="1">
          <x14:formula1>
            <xm:f>'T1_Pick_List '!$B$2:$B$3</xm:f>
          </x14:formula1>
          <xm:sqref>C176:C178 C172:C174 C123 C109 C218 C180:C181 C147:C149 C111:C120 C140:C144 C102:C107 C160:C162 C166 C183:C194 C199 C201:C216 C5:C100</xm:sqref>
        </x14:dataValidation>
        <x14:dataValidation type="list" allowBlank="1" showInputMessage="1" showErrorMessage="1">
          <x14:formula1>
            <xm:f>'T1_Pick_List '!$K$2:$K$3</xm:f>
          </x14:formula1>
          <xm:sqref>F219:F220 F153:F217 F5:F149</xm:sqref>
        </x14:dataValidation>
        <x14:dataValidation type="list" allowBlank="1" showInputMessage="1" showErrorMessage="1">
          <x14:formula1>
            <xm:f>T1_Pick_List!$Q:$Q</xm:f>
          </x14:formula1>
          <xm:sqref>B221:B1048576</xm:sqref>
        </x14:dataValidation>
        <x14:dataValidation type="list" allowBlank="1" showInputMessage="1" showErrorMessage="1">
          <x14:formula1>
            <xm:f>T1_Pick_List!$K$2:$K$3</xm:f>
          </x14:formula1>
          <xm:sqref>F221:F1048576</xm:sqref>
        </x14:dataValidation>
        <x14:dataValidation type="list" allowBlank="1" showInputMessage="1" showErrorMessage="1">
          <x14:formula1>
            <xm:f>T1_Pick_List!$J$2:$J$5</xm:f>
          </x14:formula1>
          <xm:sqref>I221:I1048576</xm:sqref>
        </x14:dataValidation>
        <x14:dataValidation type="list" allowBlank="1" showInputMessage="1" showErrorMessage="1">
          <x14:formula1>
            <xm:f>'C:\Users\tstamcar\AppData\Local\Temp\notes4862C3\[05_RRP_Mejniki_12.5.2021_dopolnitev SOU.xlsx]VIR PODATKOV za T1'!#REF!</xm:f>
          </x14:formula1>
          <xm:sqref>B5</xm:sqref>
        </x14:dataValidation>
        <x14:dataValidation type="list" allowBlank="1" showInputMessage="1" showErrorMessage="1">
          <x14:formula1>
            <xm:f>'T1_Pick_List '!$Q$3:$Q$94</xm:f>
          </x14:formula1>
          <xm:sqref>B6:B220</xm:sqref>
        </x14:dataValidation>
        <x14:dataValidation type="list" allowBlank="1" showInputMessage="1" showErrorMessage="1">
          <x14:formula1>
            <xm:f>'T1_Pick_List '!$J$2:$J$5</xm:f>
          </x14:formula1>
          <xm:sqref>I5:I220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Y103"/>
  <sheetViews>
    <sheetView showGridLines="0" zoomScale="70" zoomScaleNormal="70" zoomScaleSheetLayoutView="80" workbookViewId="0">
      <selection activeCell="O107" sqref="O107"/>
    </sheetView>
  </sheetViews>
  <sheetFormatPr defaultRowHeight="15" x14ac:dyDescent="0.25"/>
  <cols>
    <col min="1" max="1" width="12" style="11" customWidth="1"/>
    <col min="2" max="2" width="49.140625" customWidth="1"/>
    <col min="3" max="4" width="11.85546875" style="68" customWidth="1"/>
    <col min="5" max="5" width="14.85546875" style="161" customWidth="1"/>
    <col min="6" max="6" width="21.7109375" style="70" customWidth="1"/>
    <col min="7" max="11" width="9.85546875" style="70" customWidth="1"/>
    <col min="12" max="12" width="10.42578125" style="70" customWidth="1"/>
    <col min="13" max="13" width="9.85546875" style="70" customWidth="1"/>
    <col min="14" max="14" width="11" style="70" customWidth="1"/>
    <col min="15" max="15" width="31.85546875" style="70" customWidth="1"/>
    <col min="16" max="16" width="12.42578125" style="70" customWidth="1"/>
    <col min="17" max="17" width="30" style="70" customWidth="1"/>
    <col min="18" max="18" width="29.28515625" style="159" customWidth="1"/>
    <col min="19" max="19" width="42.140625" customWidth="1"/>
    <col min="20" max="20" width="30.140625" customWidth="1"/>
    <col min="21" max="21" width="15.85546875" customWidth="1"/>
    <col min="22" max="22" width="27.85546875" customWidth="1"/>
    <col min="23" max="23" width="24" customWidth="1"/>
    <col min="24" max="24" width="39.5703125" customWidth="1"/>
    <col min="25" max="25" width="7.5703125" style="1" customWidth="1"/>
    <col min="26" max="26" width="49.28515625" customWidth="1"/>
    <col min="27" max="27" width="12.85546875" style="12" customWidth="1"/>
    <col min="28" max="28" width="14.140625" style="12" customWidth="1"/>
    <col min="29" max="29" width="39" customWidth="1"/>
    <col min="30" max="30" width="12.85546875" style="12" customWidth="1"/>
    <col min="31" max="31" width="19.85546875" customWidth="1"/>
    <col min="32" max="32" width="8.42578125" bestFit="1" customWidth="1"/>
    <col min="33" max="157" width="9.140625" style="132"/>
    <col min="158" max="233" width="9.140625" style="1"/>
  </cols>
  <sheetData>
    <row r="1" spans="1:233" ht="30" customHeight="1" x14ac:dyDescent="0.25">
      <c r="A1" s="236" t="s">
        <v>253</v>
      </c>
      <c r="B1" s="237"/>
      <c r="C1" s="237"/>
      <c r="D1" s="237"/>
      <c r="E1" s="237"/>
      <c r="F1" s="237"/>
      <c r="G1" s="237"/>
      <c r="H1" s="237"/>
      <c r="I1" s="237"/>
      <c r="J1" s="237"/>
      <c r="K1" s="237"/>
      <c r="L1" s="237"/>
      <c r="M1" s="237"/>
      <c r="N1" s="237"/>
      <c r="O1" s="237"/>
      <c r="P1" s="237"/>
      <c r="Q1" s="237"/>
      <c r="R1" s="237"/>
      <c r="S1" s="237"/>
      <c r="T1" s="237"/>
      <c r="U1" s="237"/>
      <c r="V1" s="237"/>
      <c r="W1" s="237"/>
      <c r="X1" s="238"/>
      <c r="Y1" s="120"/>
      <c r="Z1" s="233" t="s">
        <v>437</v>
      </c>
      <c r="AA1" s="234"/>
      <c r="AB1" s="234"/>
      <c r="AC1" s="234"/>
      <c r="AD1" s="234"/>
      <c r="AE1" s="234"/>
      <c r="AF1" s="235"/>
    </row>
    <row r="2" spans="1:233" s="88" customFormat="1" ht="47.1" customHeight="1" x14ac:dyDescent="0.25">
      <c r="A2" s="245" t="s">
        <v>444</v>
      </c>
      <c r="B2" s="245"/>
      <c r="C2" s="245"/>
      <c r="D2" s="245"/>
      <c r="E2" s="245"/>
      <c r="F2" s="245"/>
      <c r="G2" s="245"/>
      <c r="H2" s="245"/>
      <c r="I2" s="245"/>
      <c r="J2" s="245"/>
      <c r="K2" s="245"/>
      <c r="L2" s="245"/>
      <c r="M2" s="245"/>
      <c r="N2" s="245"/>
      <c r="O2" s="245"/>
      <c r="P2" s="245"/>
      <c r="Q2" s="245"/>
      <c r="R2" s="245"/>
      <c r="S2" s="245"/>
      <c r="T2" s="245"/>
      <c r="U2" s="245"/>
      <c r="V2" s="245"/>
      <c r="W2" s="245"/>
      <c r="X2" s="246"/>
      <c r="Y2" s="121"/>
      <c r="Z2" s="252" t="s">
        <v>466</v>
      </c>
      <c r="AA2" s="253"/>
      <c r="AB2" s="253"/>
      <c r="AC2" s="253"/>
      <c r="AD2" s="253"/>
      <c r="AE2" s="253"/>
      <c r="AF2" s="254"/>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row>
    <row r="3" spans="1:233" s="15" customFormat="1" ht="40.5" customHeight="1" x14ac:dyDescent="0.25">
      <c r="A3" s="258" t="s">
        <v>22</v>
      </c>
      <c r="B3" s="258" t="s">
        <v>167</v>
      </c>
      <c r="C3" s="217" t="s">
        <v>41</v>
      </c>
      <c r="D3" s="218"/>
      <c r="E3" s="223" t="s">
        <v>160</v>
      </c>
      <c r="F3" s="231"/>
      <c r="G3" s="231"/>
      <c r="H3" s="231"/>
      <c r="I3" s="231"/>
      <c r="J3" s="231"/>
      <c r="K3" s="231"/>
      <c r="L3" s="231"/>
      <c r="M3" s="232"/>
      <c r="N3" s="223" t="s">
        <v>42</v>
      </c>
      <c r="O3" s="224"/>
      <c r="P3" s="224"/>
      <c r="Q3" s="225"/>
      <c r="R3" s="263" t="s">
        <v>170</v>
      </c>
      <c r="S3" s="228" t="s">
        <v>188</v>
      </c>
      <c r="T3" s="229"/>
      <c r="U3" s="228" t="s">
        <v>184</v>
      </c>
      <c r="V3" s="230"/>
      <c r="W3" s="230"/>
      <c r="X3" s="75" t="s">
        <v>189</v>
      </c>
      <c r="Y3" s="122"/>
      <c r="Z3" s="255"/>
      <c r="AA3" s="256"/>
      <c r="AB3" s="256"/>
      <c r="AC3" s="256"/>
      <c r="AD3" s="256"/>
      <c r="AE3" s="256"/>
      <c r="AF3" s="257"/>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row>
    <row r="4" spans="1:233" ht="15.75" customHeight="1" x14ac:dyDescent="0.25">
      <c r="A4" s="259"/>
      <c r="B4" s="261"/>
      <c r="C4" s="218"/>
      <c r="D4" s="218"/>
      <c r="E4" s="219" t="s">
        <v>159</v>
      </c>
      <c r="F4" s="220"/>
      <c r="G4" s="242" t="s">
        <v>161</v>
      </c>
      <c r="H4" s="243"/>
      <c r="I4" s="243"/>
      <c r="J4" s="243"/>
      <c r="K4" s="243"/>
      <c r="L4" s="243"/>
      <c r="M4" s="244"/>
      <c r="N4" s="239" t="s">
        <v>162</v>
      </c>
      <c r="O4" s="240"/>
      <c r="P4" s="241" t="s">
        <v>193</v>
      </c>
      <c r="Q4" s="240"/>
      <c r="R4" s="263"/>
      <c r="S4" s="221" t="s">
        <v>185</v>
      </c>
      <c r="T4" s="226" t="s">
        <v>158</v>
      </c>
      <c r="U4" s="221" t="s">
        <v>254</v>
      </c>
      <c r="V4" s="226" t="s">
        <v>158</v>
      </c>
      <c r="W4" s="226" t="s">
        <v>186</v>
      </c>
      <c r="X4" s="221" t="s">
        <v>187</v>
      </c>
      <c r="Y4" s="123"/>
      <c r="Z4" s="247" t="s">
        <v>6</v>
      </c>
      <c r="AA4" s="248"/>
      <c r="AB4" s="249"/>
      <c r="AC4" s="250" t="s">
        <v>7</v>
      </c>
      <c r="AD4" s="249"/>
      <c r="AE4" s="251" t="s">
        <v>191</v>
      </c>
      <c r="AF4" s="251"/>
    </row>
    <row r="5" spans="1:233" ht="60" x14ac:dyDescent="0.25">
      <c r="A5" s="260"/>
      <c r="B5" s="262"/>
      <c r="C5" s="153" t="s">
        <v>156</v>
      </c>
      <c r="D5" s="153" t="s">
        <v>157</v>
      </c>
      <c r="E5" s="151" t="s">
        <v>254</v>
      </c>
      <c r="F5" s="81" t="s">
        <v>176</v>
      </c>
      <c r="G5" s="82">
        <v>2020</v>
      </c>
      <c r="H5" s="82">
        <v>2021</v>
      </c>
      <c r="I5" s="82">
        <v>2022</v>
      </c>
      <c r="J5" s="82">
        <v>2023</v>
      </c>
      <c r="K5" s="82">
        <v>2024</v>
      </c>
      <c r="L5" s="82">
        <v>2025</v>
      </c>
      <c r="M5" s="82">
        <v>2026</v>
      </c>
      <c r="N5" s="81" t="s">
        <v>254</v>
      </c>
      <c r="O5" s="83" t="s">
        <v>247</v>
      </c>
      <c r="P5" s="81" t="s">
        <v>254</v>
      </c>
      <c r="Q5" s="84" t="s">
        <v>158</v>
      </c>
      <c r="R5" s="263"/>
      <c r="S5" s="222"/>
      <c r="T5" s="227"/>
      <c r="U5" s="222"/>
      <c r="V5" s="227"/>
      <c r="W5" s="227"/>
      <c r="X5" s="222"/>
      <c r="Y5" s="124"/>
      <c r="Z5" s="85" t="s">
        <v>21</v>
      </c>
      <c r="AA5" s="87" t="s">
        <v>39</v>
      </c>
      <c r="AB5" s="87" t="s">
        <v>40</v>
      </c>
      <c r="AC5" s="85" t="s">
        <v>21</v>
      </c>
      <c r="AD5" s="86" t="s">
        <v>190</v>
      </c>
      <c r="AE5" s="76" t="s">
        <v>250</v>
      </c>
      <c r="AF5" s="76" t="s">
        <v>251</v>
      </c>
    </row>
    <row r="6" spans="1:233" ht="60.75" customHeight="1" x14ac:dyDescent="0.25">
      <c r="A6" s="13">
        <v>1</v>
      </c>
      <c r="B6" s="98" t="s">
        <v>886</v>
      </c>
      <c r="C6" s="67">
        <v>43862</v>
      </c>
      <c r="D6" s="67">
        <v>46022</v>
      </c>
      <c r="E6" s="160">
        <f>SUM(G6:M6)</f>
        <v>11</v>
      </c>
      <c r="F6" s="69" t="s">
        <v>175</v>
      </c>
      <c r="G6" s="69"/>
      <c r="H6" s="69"/>
      <c r="I6" s="69">
        <v>0.1</v>
      </c>
      <c r="J6" s="69">
        <v>2.15</v>
      </c>
      <c r="K6" s="69">
        <v>2.15</v>
      </c>
      <c r="L6" s="69">
        <v>6.6</v>
      </c>
      <c r="M6" s="69"/>
      <c r="N6" s="69"/>
      <c r="O6" s="92"/>
      <c r="P6" s="69">
        <v>30</v>
      </c>
      <c r="Q6" s="9" t="s">
        <v>1022</v>
      </c>
      <c r="R6" s="9" t="s">
        <v>97</v>
      </c>
      <c r="S6" s="136" t="s">
        <v>1670</v>
      </c>
      <c r="T6" s="136" t="s">
        <v>987</v>
      </c>
      <c r="U6" s="136"/>
      <c r="V6" s="136"/>
      <c r="W6" s="136"/>
      <c r="X6" s="136"/>
      <c r="Y6" s="166"/>
      <c r="Z6" s="92" t="s">
        <v>302</v>
      </c>
      <c r="AA6" s="14">
        <v>1</v>
      </c>
      <c r="AB6" s="14">
        <v>0.4</v>
      </c>
      <c r="AC6" s="9"/>
      <c r="AD6" s="14"/>
      <c r="AE6" s="127">
        <f t="shared" ref="AE6:AE69" si="0">AA6*E6</f>
        <v>11</v>
      </c>
      <c r="AF6" s="127">
        <f t="shared" ref="AF6:AF75" si="1">AD6*E6</f>
        <v>0</v>
      </c>
    </row>
    <row r="7" spans="1:233" ht="59.25" customHeight="1" x14ac:dyDescent="0.25">
      <c r="A7" s="13">
        <v>2</v>
      </c>
      <c r="B7" s="98" t="s">
        <v>1395</v>
      </c>
      <c r="C7" s="67">
        <v>43862</v>
      </c>
      <c r="D7" s="67">
        <v>46203</v>
      </c>
      <c r="E7" s="160">
        <f t="shared" ref="E7:E74" si="2">SUM(G7:M7)</f>
        <v>50</v>
      </c>
      <c r="F7" s="69" t="s">
        <v>174</v>
      </c>
      <c r="G7" s="69"/>
      <c r="H7" s="69"/>
      <c r="I7" s="69"/>
      <c r="J7" s="69">
        <v>5</v>
      </c>
      <c r="K7" s="69">
        <v>10</v>
      </c>
      <c r="L7" s="69">
        <v>20</v>
      </c>
      <c r="M7" s="69">
        <v>15</v>
      </c>
      <c r="N7" s="69"/>
      <c r="O7" s="92"/>
      <c r="P7" s="69">
        <v>152</v>
      </c>
      <c r="Q7" s="9" t="s">
        <v>1022</v>
      </c>
      <c r="R7" s="9" t="s">
        <v>97</v>
      </c>
      <c r="S7" s="136" t="s">
        <v>1671</v>
      </c>
      <c r="T7" s="136" t="s">
        <v>1000</v>
      </c>
      <c r="U7" s="136" t="s">
        <v>988</v>
      </c>
      <c r="V7" s="136" t="s">
        <v>1000</v>
      </c>
      <c r="W7" s="136"/>
      <c r="X7" s="136"/>
      <c r="Y7" s="166"/>
      <c r="Z7" s="92" t="s">
        <v>299</v>
      </c>
      <c r="AA7" s="14">
        <v>1</v>
      </c>
      <c r="AB7" s="14">
        <v>0.4</v>
      </c>
      <c r="AC7" s="9"/>
      <c r="AD7" s="14"/>
      <c r="AE7" s="127">
        <f t="shared" si="0"/>
        <v>50</v>
      </c>
      <c r="AF7" s="127">
        <f t="shared" si="1"/>
        <v>0</v>
      </c>
    </row>
    <row r="8" spans="1:233" ht="48.75" customHeight="1" x14ac:dyDescent="0.25">
      <c r="A8" s="13">
        <v>3</v>
      </c>
      <c r="B8" s="98" t="s">
        <v>536</v>
      </c>
      <c r="C8" s="67">
        <v>43862</v>
      </c>
      <c r="D8" s="67">
        <v>46203</v>
      </c>
      <c r="E8" s="160">
        <f t="shared" si="2"/>
        <v>30</v>
      </c>
      <c r="F8" s="69" t="s">
        <v>175</v>
      </c>
      <c r="G8" s="69"/>
      <c r="H8" s="69"/>
      <c r="I8" s="69"/>
      <c r="J8" s="69">
        <v>4.5</v>
      </c>
      <c r="K8" s="69">
        <v>8</v>
      </c>
      <c r="L8" s="69">
        <v>10.5</v>
      </c>
      <c r="M8" s="69">
        <v>7</v>
      </c>
      <c r="N8" s="69"/>
      <c r="O8" s="92"/>
      <c r="P8" s="69">
        <v>83.4</v>
      </c>
      <c r="Q8" s="9" t="s">
        <v>1022</v>
      </c>
      <c r="R8" s="9" t="s">
        <v>97</v>
      </c>
      <c r="S8" s="136" t="s">
        <v>986</v>
      </c>
      <c r="T8" s="136" t="s">
        <v>1672</v>
      </c>
      <c r="U8" s="136"/>
      <c r="V8" s="136"/>
      <c r="W8" s="136"/>
      <c r="X8" s="136"/>
      <c r="Y8" s="166"/>
      <c r="Z8" s="92" t="s">
        <v>300</v>
      </c>
      <c r="AA8" s="14">
        <v>1</v>
      </c>
      <c r="AB8" s="14">
        <v>0.4</v>
      </c>
      <c r="AC8" s="9" t="s">
        <v>219</v>
      </c>
      <c r="AD8" s="14">
        <v>0.4</v>
      </c>
      <c r="AE8" s="127">
        <f t="shared" si="0"/>
        <v>30</v>
      </c>
      <c r="AF8" s="127">
        <f t="shared" si="1"/>
        <v>12</v>
      </c>
    </row>
    <row r="9" spans="1:233" ht="48.75" customHeight="1" x14ac:dyDescent="0.25">
      <c r="A9" s="13">
        <v>4</v>
      </c>
      <c r="B9" s="98" t="s">
        <v>536</v>
      </c>
      <c r="C9" s="67">
        <v>43862</v>
      </c>
      <c r="D9" s="67">
        <v>46203</v>
      </c>
      <c r="E9" s="160">
        <f t="shared" si="2"/>
        <v>50</v>
      </c>
      <c r="F9" s="69" t="s">
        <v>174</v>
      </c>
      <c r="G9" s="69"/>
      <c r="H9" s="69"/>
      <c r="I9" s="69"/>
      <c r="J9" s="69">
        <v>5.5</v>
      </c>
      <c r="K9" s="69">
        <v>12</v>
      </c>
      <c r="L9" s="69">
        <v>19.5</v>
      </c>
      <c r="M9" s="69">
        <v>13</v>
      </c>
      <c r="N9" s="69"/>
      <c r="O9" s="92"/>
      <c r="P9" s="69">
        <v>160.6</v>
      </c>
      <c r="Q9" s="9" t="s">
        <v>1022</v>
      </c>
      <c r="R9" s="9" t="s">
        <v>97</v>
      </c>
      <c r="S9" s="136" t="s">
        <v>986</v>
      </c>
      <c r="T9" s="136" t="s">
        <v>1672</v>
      </c>
      <c r="U9" s="136"/>
      <c r="V9" s="136"/>
      <c r="W9" s="136"/>
      <c r="X9" s="136"/>
      <c r="Y9" s="166"/>
      <c r="Z9" s="92" t="s">
        <v>300</v>
      </c>
      <c r="AA9" s="14">
        <v>1</v>
      </c>
      <c r="AB9" s="14">
        <v>0.4</v>
      </c>
      <c r="AC9" s="9" t="s">
        <v>219</v>
      </c>
      <c r="AD9" s="14">
        <v>0.4</v>
      </c>
      <c r="AE9" s="127">
        <f t="shared" si="0"/>
        <v>50</v>
      </c>
      <c r="AF9" s="127">
        <f t="shared" si="1"/>
        <v>20</v>
      </c>
    </row>
    <row r="10" spans="1:233" ht="80.25" customHeight="1" x14ac:dyDescent="0.25">
      <c r="A10" s="13">
        <v>5</v>
      </c>
      <c r="B10" s="98" t="s">
        <v>744</v>
      </c>
      <c r="C10" s="67">
        <v>43862</v>
      </c>
      <c r="D10" s="67">
        <v>45657</v>
      </c>
      <c r="E10" s="160">
        <f>SUM(G10:M10)</f>
        <v>5</v>
      </c>
      <c r="F10" s="69" t="s">
        <v>175</v>
      </c>
      <c r="G10" s="69"/>
      <c r="H10" s="69"/>
      <c r="I10" s="69">
        <v>3</v>
      </c>
      <c r="J10" s="69">
        <v>2</v>
      </c>
      <c r="K10" s="69"/>
      <c r="L10" s="69"/>
      <c r="M10" s="69"/>
      <c r="N10" s="69"/>
      <c r="O10" s="92"/>
      <c r="P10" s="69"/>
      <c r="Q10" s="9" t="s">
        <v>1032</v>
      </c>
      <c r="R10" s="9" t="s">
        <v>95</v>
      </c>
      <c r="S10" s="136" t="s">
        <v>813</v>
      </c>
      <c r="T10" s="136" t="s">
        <v>814</v>
      </c>
      <c r="U10" s="136"/>
      <c r="V10" s="136"/>
      <c r="W10" s="136"/>
      <c r="X10" s="136"/>
      <c r="Y10" s="166"/>
      <c r="Z10" s="92" t="s">
        <v>285</v>
      </c>
      <c r="AA10" s="14">
        <v>0.4</v>
      </c>
      <c r="AB10" s="14">
        <v>0.4</v>
      </c>
      <c r="AC10" s="9"/>
      <c r="AD10" s="14"/>
      <c r="AE10" s="127">
        <f t="shared" si="0"/>
        <v>2</v>
      </c>
      <c r="AF10" s="127">
        <f t="shared" si="1"/>
        <v>0</v>
      </c>
    </row>
    <row r="11" spans="1:233" ht="48.75" customHeight="1" x14ac:dyDescent="0.25">
      <c r="A11" s="13">
        <v>6</v>
      </c>
      <c r="B11" s="98" t="s">
        <v>863</v>
      </c>
      <c r="C11" s="67">
        <v>43862</v>
      </c>
      <c r="D11" s="67">
        <v>46203</v>
      </c>
      <c r="E11" s="160">
        <f t="shared" si="2"/>
        <v>48.019999999999996</v>
      </c>
      <c r="F11" s="69" t="s">
        <v>175</v>
      </c>
      <c r="G11" s="69"/>
      <c r="H11" s="69">
        <v>0.66</v>
      </c>
      <c r="I11" s="69">
        <v>8.74</v>
      </c>
      <c r="J11" s="69">
        <v>13.52</v>
      </c>
      <c r="K11" s="69">
        <v>14.52</v>
      </c>
      <c r="L11" s="69">
        <v>9.85</v>
      </c>
      <c r="M11" s="69">
        <v>0.73</v>
      </c>
      <c r="N11" s="69"/>
      <c r="O11" s="92"/>
      <c r="P11" s="69">
        <v>27.2</v>
      </c>
      <c r="Q11" s="9" t="s">
        <v>1023</v>
      </c>
      <c r="R11" s="9" t="s">
        <v>73</v>
      </c>
      <c r="S11" s="136" t="s">
        <v>1673</v>
      </c>
      <c r="T11" s="136" t="s">
        <v>1001</v>
      </c>
      <c r="U11" s="136" t="s">
        <v>1002</v>
      </c>
      <c r="V11" s="136"/>
      <c r="W11" s="136" t="s">
        <v>1674</v>
      </c>
      <c r="X11" s="136"/>
      <c r="Y11" s="128"/>
      <c r="Z11" s="92" t="s">
        <v>292</v>
      </c>
      <c r="AA11" s="14">
        <v>1</v>
      </c>
      <c r="AB11" s="14">
        <v>0.4</v>
      </c>
      <c r="AC11" s="9"/>
      <c r="AD11" s="14"/>
      <c r="AE11" s="127">
        <f t="shared" si="0"/>
        <v>48.019999999999996</v>
      </c>
      <c r="AF11" s="127">
        <f t="shared" si="1"/>
        <v>0</v>
      </c>
    </row>
    <row r="12" spans="1:233" ht="48.75" customHeight="1" x14ac:dyDescent="0.25">
      <c r="A12" s="13">
        <v>7</v>
      </c>
      <c r="B12" s="98" t="s">
        <v>863</v>
      </c>
      <c r="C12" s="67">
        <v>43862</v>
      </c>
      <c r="D12" s="67">
        <v>46203</v>
      </c>
      <c r="E12" s="160">
        <f t="shared" ref="E12" si="3">SUM(G12:M12)</f>
        <v>18.030000000000005</v>
      </c>
      <c r="F12" s="69" t="s">
        <v>175</v>
      </c>
      <c r="G12" s="69"/>
      <c r="H12" s="69">
        <v>0.25000000000000011</v>
      </c>
      <c r="I12" s="69">
        <v>3.2850000000000001</v>
      </c>
      <c r="J12" s="69">
        <v>5.0800000000000018</v>
      </c>
      <c r="K12" s="69">
        <v>5.4469999999999992</v>
      </c>
      <c r="L12" s="69">
        <v>3.6980000000000022</v>
      </c>
      <c r="M12" s="69">
        <v>0.27</v>
      </c>
      <c r="N12" s="69"/>
      <c r="O12" s="92"/>
      <c r="P12" s="69">
        <v>10.050000000000001</v>
      </c>
      <c r="Q12" s="9" t="s">
        <v>1023</v>
      </c>
      <c r="R12" s="9" t="s">
        <v>73</v>
      </c>
      <c r="S12" s="136" t="s">
        <v>1673</v>
      </c>
      <c r="T12" s="136" t="s">
        <v>1001</v>
      </c>
      <c r="U12" s="136" t="s">
        <v>1003</v>
      </c>
      <c r="V12" s="136"/>
      <c r="W12" s="136" t="s">
        <v>1674</v>
      </c>
      <c r="X12" s="136"/>
      <c r="Y12" s="128"/>
      <c r="Z12" s="92" t="s">
        <v>419</v>
      </c>
      <c r="AA12" s="14">
        <v>0</v>
      </c>
      <c r="AB12" s="14">
        <v>0</v>
      </c>
      <c r="AC12" s="9"/>
      <c r="AD12" s="14"/>
      <c r="AE12" s="127">
        <f t="shared" si="0"/>
        <v>0</v>
      </c>
      <c r="AF12" s="127">
        <f t="shared" si="1"/>
        <v>0</v>
      </c>
    </row>
    <row r="13" spans="1:233" ht="62.25" customHeight="1" x14ac:dyDescent="0.25">
      <c r="A13" s="13">
        <v>8</v>
      </c>
      <c r="B13" s="98" t="s">
        <v>863</v>
      </c>
      <c r="C13" s="67">
        <v>43862</v>
      </c>
      <c r="D13" s="67">
        <v>46022</v>
      </c>
      <c r="E13" s="160">
        <f t="shared" si="2"/>
        <v>10</v>
      </c>
      <c r="F13" s="69" t="s">
        <v>175</v>
      </c>
      <c r="G13" s="69"/>
      <c r="H13" s="69"/>
      <c r="I13" s="69">
        <v>1</v>
      </c>
      <c r="J13" s="69">
        <v>1.5</v>
      </c>
      <c r="K13" s="69">
        <v>1.5</v>
      </c>
      <c r="L13" s="69">
        <v>6</v>
      </c>
      <c r="M13" s="69"/>
      <c r="N13" s="69"/>
      <c r="O13" s="92"/>
      <c r="P13" s="69">
        <v>1.8</v>
      </c>
      <c r="Q13" s="9" t="s">
        <v>1023</v>
      </c>
      <c r="R13" s="9" t="s">
        <v>73</v>
      </c>
      <c r="S13" s="136" t="s">
        <v>1675</v>
      </c>
      <c r="T13" s="136" t="s">
        <v>938</v>
      </c>
      <c r="U13" s="136" t="s">
        <v>1003</v>
      </c>
      <c r="V13" s="136"/>
      <c r="W13" s="136" t="s">
        <v>1676</v>
      </c>
      <c r="X13" s="136"/>
      <c r="Y13" s="128"/>
      <c r="Z13" s="92" t="s">
        <v>291</v>
      </c>
      <c r="AA13" s="14">
        <v>0.4</v>
      </c>
      <c r="AB13" s="14">
        <v>0.4</v>
      </c>
      <c r="AC13" s="9"/>
      <c r="AD13" s="14"/>
      <c r="AE13" s="127">
        <f t="shared" si="0"/>
        <v>4</v>
      </c>
      <c r="AF13" s="127">
        <f t="shared" si="1"/>
        <v>0</v>
      </c>
    </row>
    <row r="14" spans="1:233" ht="48.75" customHeight="1" x14ac:dyDescent="0.25">
      <c r="A14" s="13">
        <v>9</v>
      </c>
      <c r="B14" s="98" t="s">
        <v>863</v>
      </c>
      <c r="C14" s="67">
        <v>43862</v>
      </c>
      <c r="D14" s="67">
        <v>46022</v>
      </c>
      <c r="E14" s="160">
        <f t="shared" si="2"/>
        <v>5</v>
      </c>
      <c r="F14" s="69" t="s">
        <v>175</v>
      </c>
      <c r="G14" s="69"/>
      <c r="H14" s="69"/>
      <c r="I14" s="69">
        <v>0.5</v>
      </c>
      <c r="J14" s="69">
        <v>0.75</v>
      </c>
      <c r="K14" s="69">
        <v>0.75</v>
      </c>
      <c r="L14" s="69">
        <v>3</v>
      </c>
      <c r="M14" s="69"/>
      <c r="N14" s="69"/>
      <c r="O14" s="92"/>
      <c r="P14" s="69">
        <v>0.9</v>
      </c>
      <c r="Q14" s="9" t="s">
        <v>1023</v>
      </c>
      <c r="R14" s="9" t="s">
        <v>117</v>
      </c>
      <c r="S14" s="136" t="s">
        <v>1677</v>
      </c>
      <c r="T14" s="136" t="s">
        <v>1678</v>
      </c>
      <c r="U14" s="136" t="s">
        <v>1003</v>
      </c>
      <c r="V14" s="136"/>
      <c r="W14" s="136" t="s">
        <v>1676</v>
      </c>
      <c r="X14" s="136"/>
      <c r="Y14" s="128"/>
      <c r="Z14" s="92" t="s">
        <v>292</v>
      </c>
      <c r="AA14" s="14">
        <v>1</v>
      </c>
      <c r="AB14" s="14">
        <v>0.4</v>
      </c>
      <c r="AC14" s="9"/>
      <c r="AD14" s="14"/>
      <c r="AE14" s="127">
        <f t="shared" si="0"/>
        <v>5</v>
      </c>
      <c r="AF14" s="127">
        <f t="shared" si="1"/>
        <v>0</v>
      </c>
    </row>
    <row r="15" spans="1:233" ht="48.75" customHeight="1" x14ac:dyDescent="0.25">
      <c r="A15" s="13">
        <v>10</v>
      </c>
      <c r="B15" s="98" t="s">
        <v>863</v>
      </c>
      <c r="C15" s="67">
        <v>43862</v>
      </c>
      <c r="D15" s="67">
        <v>46203</v>
      </c>
      <c r="E15" s="160">
        <f t="shared" si="2"/>
        <v>5</v>
      </c>
      <c r="F15" s="69" t="s">
        <v>175</v>
      </c>
      <c r="G15" s="69"/>
      <c r="H15" s="69"/>
      <c r="I15" s="69"/>
      <c r="J15" s="69">
        <v>0.75</v>
      </c>
      <c r="K15" s="69">
        <v>1.25</v>
      </c>
      <c r="L15" s="69">
        <v>1.5</v>
      </c>
      <c r="M15" s="69">
        <v>1.5</v>
      </c>
      <c r="N15" s="69"/>
      <c r="O15" s="92"/>
      <c r="P15" s="69">
        <v>0.9</v>
      </c>
      <c r="Q15" s="9" t="s">
        <v>669</v>
      </c>
      <c r="R15" s="9" t="s">
        <v>73</v>
      </c>
      <c r="S15" s="136" t="s">
        <v>1679</v>
      </c>
      <c r="T15" s="136" t="s">
        <v>938</v>
      </c>
      <c r="U15" s="136" t="s">
        <v>1003</v>
      </c>
      <c r="V15" s="136"/>
      <c r="W15" s="136"/>
      <c r="X15" s="136"/>
      <c r="Y15" s="128"/>
      <c r="Z15" s="92" t="s">
        <v>292</v>
      </c>
      <c r="AA15" s="14">
        <v>1</v>
      </c>
      <c r="AB15" s="14">
        <v>0.4</v>
      </c>
      <c r="AC15" s="9"/>
      <c r="AD15" s="14"/>
      <c r="AE15" s="127">
        <f t="shared" si="0"/>
        <v>5</v>
      </c>
      <c r="AF15" s="127">
        <f t="shared" si="1"/>
        <v>0</v>
      </c>
    </row>
    <row r="16" spans="1:233" ht="64.5" customHeight="1" x14ac:dyDescent="0.25">
      <c r="A16" s="13">
        <v>11</v>
      </c>
      <c r="B16" s="98" t="s">
        <v>613</v>
      </c>
      <c r="C16" s="67">
        <v>44197</v>
      </c>
      <c r="D16" s="67">
        <v>46022</v>
      </c>
      <c r="E16" s="160">
        <f t="shared" si="2"/>
        <v>23.417590000000001</v>
      </c>
      <c r="F16" s="69" t="s">
        <v>175</v>
      </c>
      <c r="G16" s="69"/>
      <c r="H16" s="69">
        <v>0.7</v>
      </c>
      <c r="I16" s="69">
        <v>4</v>
      </c>
      <c r="J16" s="69">
        <v>5.9370000000000003</v>
      </c>
      <c r="K16" s="69">
        <v>6.6944499999999998</v>
      </c>
      <c r="L16" s="69">
        <v>6.0861400000000003</v>
      </c>
      <c r="M16" s="69"/>
      <c r="N16" s="69"/>
      <c r="O16" s="92"/>
      <c r="P16" s="69">
        <v>10.604100000000001</v>
      </c>
      <c r="Q16" s="9" t="s">
        <v>1055</v>
      </c>
      <c r="R16" s="9" t="s">
        <v>83</v>
      </c>
      <c r="S16" s="136" t="s">
        <v>1278</v>
      </c>
      <c r="T16" s="136" t="s">
        <v>1279</v>
      </c>
      <c r="U16" s="136"/>
      <c r="V16" s="136"/>
      <c r="W16" s="136"/>
      <c r="X16" s="136"/>
      <c r="Y16" s="145"/>
      <c r="Z16" s="92" t="s">
        <v>290</v>
      </c>
      <c r="AA16" s="14">
        <v>0.4</v>
      </c>
      <c r="AB16" s="14">
        <v>0.4</v>
      </c>
      <c r="AC16" s="9"/>
      <c r="AD16" s="14"/>
      <c r="AE16" s="127">
        <f t="shared" si="0"/>
        <v>9.3670360000000006</v>
      </c>
      <c r="AF16" s="127">
        <f t="shared" si="1"/>
        <v>0</v>
      </c>
    </row>
    <row r="17" spans="1:32" ht="58.5" customHeight="1" x14ac:dyDescent="0.25">
      <c r="A17" s="13">
        <v>12</v>
      </c>
      <c r="B17" s="98" t="s">
        <v>613</v>
      </c>
      <c r="C17" s="67">
        <v>44197</v>
      </c>
      <c r="D17" s="67">
        <v>46022</v>
      </c>
      <c r="E17" s="160">
        <f t="shared" si="2"/>
        <v>0.33704999999999996</v>
      </c>
      <c r="F17" s="69" t="s">
        <v>175</v>
      </c>
      <c r="G17" s="69"/>
      <c r="H17" s="69"/>
      <c r="I17" s="69"/>
      <c r="J17" s="69">
        <v>3.15E-2</v>
      </c>
      <c r="K17" s="69">
        <v>0.15277499999999999</v>
      </c>
      <c r="L17" s="69">
        <v>0.15277499999999999</v>
      </c>
      <c r="M17" s="69"/>
      <c r="N17" s="69"/>
      <c r="O17" s="92"/>
      <c r="P17" s="69">
        <v>0.19794999999999999</v>
      </c>
      <c r="Q17" s="9" t="s">
        <v>1055</v>
      </c>
      <c r="R17" s="9" t="s">
        <v>83</v>
      </c>
      <c r="S17" s="136" t="s">
        <v>1056</v>
      </c>
      <c r="T17" s="136" t="s">
        <v>1057</v>
      </c>
      <c r="U17" s="136"/>
      <c r="V17" s="136"/>
      <c r="W17" s="136"/>
      <c r="X17" s="136"/>
      <c r="Y17" s="168"/>
      <c r="Z17" s="92" t="s">
        <v>305</v>
      </c>
      <c r="AA17" s="14">
        <v>1</v>
      </c>
      <c r="AB17" s="14">
        <v>1</v>
      </c>
      <c r="AC17" s="9"/>
      <c r="AD17" s="14"/>
      <c r="AE17" s="127">
        <f t="shared" si="0"/>
        <v>0.33704999999999996</v>
      </c>
      <c r="AF17" s="127">
        <f t="shared" si="1"/>
        <v>0</v>
      </c>
    </row>
    <row r="18" spans="1:32" ht="58.5" customHeight="1" x14ac:dyDescent="0.25">
      <c r="A18" s="13">
        <v>13</v>
      </c>
      <c r="B18" s="98" t="s">
        <v>613</v>
      </c>
      <c r="C18" s="67">
        <v>44197</v>
      </c>
      <c r="D18" s="67">
        <v>46022</v>
      </c>
      <c r="E18" s="160">
        <f t="shared" si="2"/>
        <v>0.33704999999999996</v>
      </c>
      <c r="F18" s="69" t="s">
        <v>175</v>
      </c>
      <c r="G18" s="69"/>
      <c r="H18" s="69"/>
      <c r="I18" s="69"/>
      <c r="J18" s="69">
        <v>3.15E-2</v>
      </c>
      <c r="K18" s="69">
        <v>0.15277499999999999</v>
      </c>
      <c r="L18" s="69">
        <v>0.15277499999999999</v>
      </c>
      <c r="M18" s="69"/>
      <c r="N18" s="69"/>
      <c r="O18" s="92"/>
      <c r="P18" s="69">
        <v>0.19794999999999999</v>
      </c>
      <c r="Q18" s="9" t="s">
        <v>1055</v>
      </c>
      <c r="R18" s="9" t="s">
        <v>83</v>
      </c>
      <c r="S18" s="136" t="s">
        <v>1058</v>
      </c>
      <c r="T18" s="136" t="s">
        <v>1057</v>
      </c>
      <c r="U18" s="136"/>
      <c r="V18" s="136"/>
      <c r="W18" s="136"/>
      <c r="X18" s="136"/>
      <c r="Y18" s="168"/>
      <c r="Z18" s="92" t="s">
        <v>306</v>
      </c>
      <c r="AA18" s="14">
        <v>1</v>
      </c>
      <c r="AB18" s="14">
        <v>1</v>
      </c>
      <c r="AC18" s="9"/>
      <c r="AD18" s="14"/>
      <c r="AE18" s="127">
        <f t="shared" si="0"/>
        <v>0.33704999999999996</v>
      </c>
      <c r="AF18" s="127">
        <f t="shared" si="1"/>
        <v>0</v>
      </c>
    </row>
    <row r="19" spans="1:32" ht="58.5" customHeight="1" x14ac:dyDescent="0.25">
      <c r="A19" s="13">
        <v>14</v>
      </c>
      <c r="B19" s="98" t="s">
        <v>613</v>
      </c>
      <c r="C19" s="67">
        <v>44197</v>
      </c>
      <c r="D19" s="67">
        <v>46203</v>
      </c>
      <c r="E19" s="160">
        <f t="shared" ref="E19:E20" si="4">SUM(G19:M19)</f>
        <v>0.90830999999999995</v>
      </c>
      <c r="F19" s="69" t="s">
        <v>175</v>
      </c>
      <c r="G19" s="69"/>
      <c r="H19" s="69"/>
      <c r="I19" s="69"/>
      <c r="J19" s="69"/>
      <c r="K19" s="69"/>
      <c r="L19" s="69">
        <v>0.45415499999999998</v>
      </c>
      <c r="M19" s="69">
        <v>0.45415499999999998</v>
      </c>
      <c r="N19" s="69"/>
      <c r="O19" s="92"/>
      <c r="P19" s="69">
        <v>0.46168999999999999</v>
      </c>
      <c r="Q19" s="9" t="s">
        <v>1055</v>
      </c>
      <c r="R19" s="9" t="s">
        <v>83</v>
      </c>
      <c r="S19" s="136" t="s">
        <v>1280</v>
      </c>
      <c r="T19" s="136" t="s">
        <v>1281</v>
      </c>
      <c r="U19" s="136"/>
      <c r="V19" s="136"/>
      <c r="W19" s="136"/>
      <c r="X19" s="136"/>
      <c r="Y19" s="168"/>
      <c r="Z19" s="92" t="s">
        <v>270</v>
      </c>
      <c r="AA19" s="14">
        <v>0</v>
      </c>
      <c r="AB19" s="14">
        <v>0</v>
      </c>
      <c r="AC19" s="9" t="s">
        <v>214</v>
      </c>
      <c r="AD19" s="14">
        <v>1</v>
      </c>
      <c r="AE19" s="127">
        <f t="shared" si="0"/>
        <v>0</v>
      </c>
      <c r="AF19" s="127">
        <f t="shared" si="1"/>
        <v>0.90830999999999995</v>
      </c>
    </row>
    <row r="20" spans="1:32" ht="58.5" customHeight="1" x14ac:dyDescent="0.25">
      <c r="A20" s="13">
        <v>15</v>
      </c>
      <c r="B20" s="98" t="s">
        <v>614</v>
      </c>
      <c r="C20" s="67">
        <v>43891</v>
      </c>
      <c r="D20" s="67">
        <v>46203</v>
      </c>
      <c r="E20" s="160">
        <f t="shared" si="4"/>
        <v>30</v>
      </c>
      <c r="F20" s="69" t="s">
        <v>175</v>
      </c>
      <c r="G20" s="69"/>
      <c r="H20" s="69"/>
      <c r="I20" s="69">
        <v>3.3</v>
      </c>
      <c r="J20" s="69">
        <v>5.5</v>
      </c>
      <c r="K20" s="69">
        <v>7.7</v>
      </c>
      <c r="L20" s="69">
        <v>11</v>
      </c>
      <c r="M20" s="69">
        <v>2.5</v>
      </c>
      <c r="N20" s="69"/>
      <c r="O20" s="92"/>
      <c r="P20" s="69">
        <v>6.6</v>
      </c>
      <c r="Q20" s="9" t="s">
        <v>949</v>
      </c>
      <c r="R20" s="9" t="s">
        <v>110</v>
      </c>
      <c r="S20" s="136" t="s">
        <v>737</v>
      </c>
      <c r="T20" s="136" t="s">
        <v>738</v>
      </c>
      <c r="U20" s="136"/>
      <c r="V20" s="136" t="s">
        <v>739</v>
      </c>
      <c r="W20" s="136" t="s">
        <v>742</v>
      </c>
      <c r="X20" s="136"/>
      <c r="Y20" s="168"/>
      <c r="Z20" s="92" t="s">
        <v>305</v>
      </c>
      <c r="AA20" s="14">
        <v>1</v>
      </c>
      <c r="AB20" s="14">
        <v>1</v>
      </c>
      <c r="AC20" s="197"/>
      <c r="AD20" s="198"/>
      <c r="AE20" s="127">
        <f t="shared" si="0"/>
        <v>30</v>
      </c>
      <c r="AF20" s="127">
        <f t="shared" si="1"/>
        <v>0</v>
      </c>
    </row>
    <row r="21" spans="1:32" ht="48.75" customHeight="1" x14ac:dyDescent="0.25">
      <c r="A21" s="13">
        <v>16</v>
      </c>
      <c r="B21" s="98" t="s">
        <v>614</v>
      </c>
      <c r="C21" s="67">
        <v>43891</v>
      </c>
      <c r="D21" s="67">
        <v>46203</v>
      </c>
      <c r="E21" s="160">
        <f t="shared" si="2"/>
        <v>280</v>
      </c>
      <c r="F21" s="69" t="s">
        <v>174</v>
      </c>
      <c r="G21" s="69"/>
      <c r="H21" s="69"/>
      <c r="I21" s="69">
        <v>20</v>
      </c>
      <c r="J21" s="69">
        <v>25</v>
      </c>
      <c r="K21" s="69">
        <v>60</v>
      </c>
      <c r="L21" s="69">
        <v>105</v>
      </c>
      <c r="M21" s="69">
        <v>70</v>
      </c>
      <c r="N21" s="69"/>
      <c r="O21" s="92"/>
      <c r="P21" s="69">
        <v>61.6</v>
      </c>
      <c r="Q21" s="9" t="s">
        <v>949</v>
      </c>
      <c r="R21" s="9" t="s">
        <v>110</v>
      </c>
      <c r="S21" s="136" t="s">
        <v>737</v>
      </c>
      <c r="T21" s="136" t="s">
        <v>738</v>
      </c>
      <c r="U21" s="136"/>
      <c r="V21" s="136" t="s">
        <v>739</v>
      </c>
      <c r="W21" s="136" t="s">
        <v>742</v>
      </c>
      <c r="X21" s="136"/>
      <c r="Y21" s="145"/>
      <c r="Z21" s="92" t="s">
        <v>305</v>
      </c>
      <c r="AA21" s="14">
        <v>1</v>
      </c>
      <c r="AB21" s="14">
        <v>1</v>
      </c>
      <c r="AC21" s="9"/>
      <c r="AD21" s="14"/>
      <c r="AE21" s="127">
        <f t="shared" si="0"/>
        <v>280</v>
      </c>
      <c r="AF21" s="127">
        <f t="shared" si="1"/>
        <v>0</v>
      </c>
    </row>
    <row r="22" spans="1:32" ht="48.75" customHeight="1" x14ac:dyDescent="0.25">
      <c r="A22" s="13">
        <v>17</v>
      </c>
      <c r="B22" s="98" t="s">
        <v>614</v>
      </c>
      <c r="C22" s="67">
        <v>43891</v>
      </c>
      <c r="D22" s="67">
        <v>46203</v>
      </c>
      <c r="E22" s="160">
        <f t="shared" si="2"/>
        <v>25</v>
      </c>
      <c r="F22" s="69" t="s">
        <v>175</v>
      </c>
      <c r="G22" s="69"/>
      <c r="H22" s="69">
        <v>0.1</v>
      </c>
      <c r="I22" s="69">
        <v>1.34</v>
      </c>
      <c r="J22" s="69">
        <v>7.16</v>
      </c>
      <c r="K22" s="69">
        <v>11.57</v>
      </c>
      <c r="L22" s="69">
        <v>4.83</v>
      </c>
      <c r="M22" s="69"/>
      <c r="N22" s="69"/>
      <c r="O22" s="92"/>
      <c r="P22" s="69">
        <v>5.5</v>
      </c>
      <c r="Q22" s="9" t="s">
        <v>949</v>
      </c>
      <c r="R22" s="9" t="s">
        <v>110</v>
      </c>
      <c r="S22" s="136" t="s">
        <v>737</v>
      </c>
      <c r="T22" s="136" t="s">
        <v>1846</v>
      </c>
      <c r="U22" s="136"/>
      <c r="V22" s="136" t="s">
        <v>1847</v>
      </c>
      <c r="W22" s="136" t="s">
        <v>1848</v>
      </c>
      <c r="X22" s="136"/>
      <c r="Y22" s="145"/>
      <c r="Z22" s="92" t="s">
        <v>308</v>
      </c>
      <c r="AA22" s="14">
        <v>0</v>
      </c>
      <c r="AB22" s="14">
        <v>1</v>
      </c>
      <c r="AC22" s="9"/>
      <c r="AD22" s="14"/>
      <c r="AE22" s="127">
        <f t="shared" si="0"/>
        <v>0</v>
      </c>
      <c r="AF22" s="127">
        <f t="shared" si="1"/>
        <v>0</v>
      </c>
    </row>
    <row r="23" spans="1:32" ht="48.75" customHeight="1" x14ac:dyDescent="0.25">
      <c r="A23" s="13">
        <v>18</v>
      </c>
      <c r="B23" s="98" t="s">
        <v>615</v>
      </c>
      <c r="C23" s="67">
        <v>44348</v>
      </c>
      <c r="D23" s="67">
        <v>45657</v>
      </c>
      <c r="E23" s="160">
        <f t="shared" si="2"/>
        <v>5.0999999999999996</v>
      </c>
      <c r="F23" s="69" t="s">
        <v>175</v>
      </c>
      <c r="G23" s="69"/>
      <c r="H23" s="69">
        <v>0.18999999999999997</v>
      </c>
      <c r="I23" s="69">
        <v>0.34</v>
      </c>
      <c r="J23" s="69">
        <v>4.01</v>
      </c>
      <c r="K23" s="69">
        <v>0.56000000000000005</v>
      </c>
      <c r="L23" s="69"/>
      <c r="M23" s="69"/>
      <c r="N23" s="69"/>
      <c r="O23" s="92"/>
      <c r="P23" s="69">
        <v>1.0802</v>
      </c>
      <c r="Q23" s="9" t="s">
        <v>949</v>
      </c>
      <c r="R23" s="9" t="s">
        <v>108</v>
      </c>
      <c r="S23" s="136" t="s">
        <v>1004</v>
      </c>
      <c r="T23" s="136" t="s">
        <v>1005</v>
      </c>
      <c r="U23" s="136"/>
      <c r="V23" s="136" t="s">
        <v>740</v>
      </c>
      <c r="W23" s="136"/>
      <c r="X23" s="136"/>
      <c r="Y23" s="145"/>
      <c r="Z23" s="92" t="s">
        <v>290</v>
      </c>
      <c r="AA23" s="14">
        <v>0.4</v>
      </c>
      <c r="AB23" s="14">
        <v>0.4</v>
      </c>
      <c r="AC23" s="9"/>
      <c r="AD23" s="14"/>
      <c r="AE23" s="127">
        <f t="shared" si="0"/>
        <v>2.04</v>
      </c>
      <c r="AF23" s="127">
        <f t="shared" si="1"/>
        <v>0</v>
      </c>
    </row>
    <row r="24" spans="1:32" ht="48.75" customHeight="1" x14ac:dyDescent="0.25">
      <c r="A24" s="13">
        <v>19</v>
      </c>
      <c r="B24" s="98" t="s">
        <v>616</v>
      </c>
      <c r="C24" s="67">
        <v>44926</v>
      </c>
      <c r="D24" s="67">
        <v>46203</v>
      </c>
      <c r="E24" s="160">
        <f t="shared" si="2"/>
        <v>34</v>
      </c>
      <c r="F24" s="69" t="s">
        <v>175</v>
      </c>
      <c r="G24" s="69"/>
      <c r="H24" s="69"/>
      <c r="I24" s="69">
        <v>1.7</v>
      </c>
      <c r="J24" s="69">
        <v>6</v>
      </c>
      <c r="K24" s="69">
        <v>8.77</v>
      </c>
      <c r="L24" s="69">
        <v>13.07</v>
      </c>
      <c r="M24" s="69">
        <v>4.46</v>
      </c>
      <c r="N24" s="69"/>
      <c r="O24" s="92"/>
      <c r="P24" s="69">
        <v>7.48</v>
      </c>
      <c r="Q24" s="9" t="s">
        <v>950</v>
      </c>
      <c r="R24" s="9" t="s">
        <v>106</v>
      </c>
      <c r="S24" s="136" t="s">
        <v>1049</v>
      </c>
      <c r="T24" s="136" t="s">
        <v>1050</v>
      </c>
      <c r="U24" s="136">
        <v>5</v>
      </c>
      <c r="V24" s="136" t="s">
        <v>2010</v>
      </c>
      <c r="W24" s="136" t="s">
        <v>741</v>
      </c>
      <c r="X24" s="136"/>
      <c r="Y24" s="145"/>
      <c r="Z24" s="92" t="s">
        <v>313</v>
      </c>
      <c r="AA24" s="14">
        <v>0.4</v>
      </c>
      <c r="AB24" s="14">
        <v>1</v>
      </c>
      <c r="AC24" s="9"/>
      <c r="AD24" s="14"/>
      <c r="AE24" s="127">
        <f t="shared" si="0"/>
        <v>13.600000000000001</v>
      </c>
      <c r="AF24" s="127">
        <f t="shared" si="1"/>
        <v>0</v>
      </c>
    </row>
    <row r="25" spans="1:32" ht="48.75" customHeight="1" x14ac:dyDescent="0.25">
      <c r="A25" s="13">
        <v>20</v>
      </c>
      <c r="B25" s="98" t="s">
        <v>617</v>
      </c>
      <c r="C25" s="67">
        <v>44926</v>
      </c>
      <c r="D25" s="67">
        <v>46203</v>
      </c>
      <c r="E25" s="160">
        <f t="shared" si="2"/>
        <v>33.699999999999996</v>
      </c>
      <c r="F25" s="69" t="s">
        <v>175</v>
      </c>
      <c r="G25" s="69"/>
      <c r="H25" s="69"/>
      <c r="I25" s="69">
        <v>1.68</v>
      </c>
      <c r="J25" s="69">
        <v>5.72</v>
      </c>
      <c r="K25" s="69">
        <v>8.77</v>
      </c>
      <c r="L25" s="69">
        <v>13.07</v>
      </c>
      <c r="M25" s="69">
        <v>4.46</v>
      </c>
      <c r="N25" s="69"/>
      <c r="O25" s="92"/>
      <c r="P25" s="69">
        <v>7.41</v>
      </c>
      <c r="Q25" s="9" t="s">
        <v>950</v>
      </c>
      <c r="R25" s="9" t="s">
        <v>114</v>
      </c>
      <c r="S25" s="136" t="s">
        <v>1051</v>
      </c>
      <c r="T25" s="136" t="s">
        <v>1050</v>
      </c>
      <c r="U25" s="136">
        <v>5</v>
      </c>
      <c r="V25" s="136" t="s">
        <v>2011</v>
      </c>
      <c r="W25" s="136" t="s">
        <v>741</v>
      </c>
      <c r="X25" s="136"/>
      <c r="Y25" s="145"/>
      <c r="Z25" s="92" t="s">
        <v>310</v>
      </c>
      <c r="AA25" s="14">
        <v>0.4</v>
      </c>
      <c r="AB25" s="14">
        <v>1</v>
      </c>
      <c r="AC25" s="9"/>
      <c r="AD25" s="14"/>
      <c r="AE25" s="127">
        <f t="shared" si="0"/>
        <v>13.479999999999999</v>
      </c>
      <c r="AF25" s="127">
        <f t="shared" si="1"/>
        <v>0</v>
      </c>
    </row>
    <row r="26" spans="1:32" ht="48.75" customHeight="1" x14ac:dyDescent="0.25">
      <c r="A26" s="13">
        <v>21</v>
      </c>
      <c r="B26" s="98" t="s">
        <v>616</v>
      </c>
      <c r="C26" s="67">
        <v>44926</v>
      </c>
      <c r="D26" s="67">
        <v>46203</v>
      </c>
      <c r="E26" s="160">
        <f t="shared" si="2"/>
        <v>20</v>
      </c>
      <c r="F26" s="69" t="s">
        <v>174</v>
      </c>
      <c r="G26" s="69"/>
      <c r="H26" s="69"/>
      <c r="I26" s="69"/>
      <c r="J26" s="69">
        <f>J24/32.3*20</f>
        <v>3.7151702786377712</v>
      </c>
      <c r="K26" s="69">
        <f t="shared" ref="K26:M26" si="5">K24/32.3*20</f>
        <v>5.4303405572755423</v>
      </c>
      <c r="L26" s="69">
        <f t="shared" si="5"/>
        <v>8.0928792569659453</v>
      </c>
      <c r="M26" s="69">
        <f t="shared" si="5"/>
        <v>2.7616099071207434</v>
      </c>
      <c r="N26" s="69"/>
      <c r="O26" s="92"/>
      <c r="P26" s="69">
        <v>4.4000000000000004</v>
      </c>
      <c r="Q26" s="9" t="s">
        <v>950</v>
      </c>
      <c r="R26" s="9" t="s">
        <v>106</v>
      </c>
      <c r="S26" s="136" t="s">
        <v>1049</v>
      </c>
      <c r="T26" s="136" t="s">
        <v>1050</v>
      </c>
      <c r="U26" s="136">
        <v>5</v>
      </c>
      <c r="V26" s="136" t="s">
        <v>1053</v>
      </c>
      <c r="W26" s="136" t="s">
        <v>741</v>
      </c>
      <c r="X26" s="136"/>
      <c r="Y26" s="145"/>
      <c r="Z26" s="92" t="s">
        <v>313</v>
      </c>
      <c r="AA26" s="14">
        <v>0.4</v>
      </c>
      <c r="AB26" s="14">
        <v>1</v>
      </c>
      <c r="AC26" s="9"/>
      <c r="AD26" s="14"/>
      <c r="AE26" s="127">
        <f t="shared" si="0"/>
        <v>8</v>
      </c>
      <c r="AF26" s="127">
        <f t="shared" si="1"/>
        <v>0</v>
      </c>
    </row>
    <row r="27" spans="1:32" ht="48.75" customHeight="1" x14ac:dyDescent="0.25">
      <c r="A27" s="13">
        <v>22</v>
      </c>
      <c r="B27" s="98" t="s">
        <v>617</v>
      </c>
      <c r="C27" s="67">
        <v>44926</v>
      </c>
      <c r="D27" s="67">
        <v>46203</v>
      </c>
      <c r="E27" s="160">
        <f t="shared" si="2"/>
        <v>20</v>
      </c>
      <c r="F27" s="69" t="s">
        <v>174</v>
      </c>
      <c r="G27" s="69"/>
      <c r="H27" s="69"/>
      <c r="I27" s="69"/>
      <c r="J27" s="69">
        <f>J25/32.02*20</f>
        <v>3.5727670206121172</v>
      </c>
      <c r="K27" s="69">
        <f t="shared" ref="K27:M27" si="6">K25/32.02*20</f>
        <v>5.4778263585259204</v>
      </c>
      <c r="L27" s="69">
        <f t="shared" si="6"/>
        <v>8.1636477201748896</v>
      </c>
      <c r="M27" s="69">
        <f t="shared" si="6"/>
        <v>2.7857589006870702</v>
      </c>
      <c r="N27" s="69"/>
      <c r="O27" s="92"/>
      <c r="P27" s="69">
        <v>4.4000000000000004</v>
      </c>
      <c r="Q27" s="9" t="s">
        <v>950</v>
      </c>
      <c r="R27" s="9" t="s">
        <v>114</v>
      </c>
      <c r="S27" s="136" t="s">
        <v>1051</v>
      </c>
      <c r="T27" s="136" t="s">
        <v>1050</v>
      </c>
      <c r="U27" s="136">
        <v>5</v>
      </c>
      <c r="V27" s="136" t="s">
        <v>1052</v>
      </c>
      <c r="W27" s="136" t="s">
        <v>741</v>
      </c>
      <c r="X27" s="136"/>
      <c r="Y27" s="145"/>
      <c r="Z27" s="92" t="s">
        <v>310</v>
      </c>
      <c r="AA27" s="14">
        <v>0.4</v>
      </c>
      <c r="AB27" s="14">
        <v>1</v>
      </c>
      <c r="AC27" s="9"/>
      <c r="AD27" s="14"/>
      <c r="AE27" s="127">
        <f t="shared" si="0"/>
        <v>8</v>
      </c>
      <c r="AF27" s="127">
        <f t="shared" si="1"/>
        <v>0</v>
      </c>
    </row>
    <row r="28" spans="1:32" ht="48.75" customHeight="1" x14ac:dyDescent="0.25">
      <c r="A28" s="13">
        <v>23</v>
      </c>
      <c r="B28" s="98" t="s">
        <v>668</v>
      </c>
      <c r="C28" s="67">
        <v>43862</v>
      </c>
      <c r="D28" s="67">
        <v>45016</v>
      </c>
      <c r="E28" s="160">
        <f t="shared" si="2"/>
        <v>89.13</v>
      </c>
      <c r="F28" s="69" t="s">
        <v>175</v>
      </c>
      <c r="G28" s="69"/>
      <c r="H28" s="69">
        <v>73.63</v>
      </c>
      <c r="I28" s="69">
        <v>15.5</v>
      </c>
      <c r="J28" s="69"/>
      <c r="K28" s="69"/>
      <c r="L28" s="69"/>
      <c r="M28" s="69"/>
      <c r="N28" s="69"/>
      <c r="O28" s="92"/>
      <c r="P28" s="69">
        <v>65.91</v>
      </c>
      <c r="Q28" s="9" t="s">
        <v>751</v>
      </c>
      <c r="R28" s="9" t="s">
        <v>99</v>
      </c>
      <c r="S28" s="136" t="s">
        <v>1680</v>
      </c>
      <c r="T28" s="136" t="s">
        <v>830</v>
      </c>
      <c r="U28" s="136" t="s">
        <v>1006</v>
      </c>
      <c r="V28" s="136"/>
      <c r="W28" s="136" t="s">
        <v>1676</v>
      </c>
      <c r="X28" s="136"/>
      <c r="Y28" s="119"/>
      <c r="Z28" s="92" t="s">
        <v>343</v>
      </c>
      <c r="AA28" s="14">
        <v>1</v>
      </c>
      <c r="AB28" s="14">
        <v>0.4</v>
      </c>
      <c r="AC28" s="9"/>
      <c r="AD28" s="14"/>
      <c r="AE28" s="127">
        <f t="shared" si="0"/>
        <v>89.13</v>
      </c>
      <c r="AF28" s="127">
        <f t="shared" si="1"/>
        <v>0</v>
      </c>
    </row>
    <row r="29" spans="1:32" ht="48.75" customHeight="1" x14ac:dyDescent="0.25">
      <c r="A29" s="13">
        <v>24</v>
      </c>
      <c r="B29" s="98" t="s">
        <v>668</v>
      </c>
      <c r="C29" s="67">
        <v>43862</v>
      </c>
      <c r="D29" s="67">
        <v>45016</v>
      </c>
      <c r="E29" s="160">
        <f t="shared" si="2"/>
        <v>10.039999999999999</v>
      </c>
      <c r="F29" s="69" t="s">
        <v>175</v>
      </c>
      <c r="G29" s="69"/>
      <c r="H29" s="69"/>
      <c r="I29" s="69">
        <v>10.039999999999999</v>
      </c>
      <c r="J29" s="69"/>
      <c r="K29" s="69"/>
      <c r="L29" s="69"/>
      <c r="M29" s="69"/>
      <c r="N29" s="69"/>
      <c r="O29" s="92"/>
      <c r="P29" s="69">
        <v>2.21</v>
      </c>
      <c r="Q29" s="9" t="s">
        <v>669</v>
      </c>
      <c r="R29" s="9" t="s">
        <v>99</v>
      </c>
      <c r="S29" s="136" t="s">
        <v>1681</v>
      </c>
      <c r="T29" s="136" t="s">
        <v>831</v>
      </c>
      <c r="U29" s="136" t="s">
        <v>1682</v>
      </c>
      <c r="V29" s="136"/>
      <c r="W29" s="136" t="s">
        <v>1676</v>
      </c>
      <c r="X29" s="136"/>
      <c r="Y29" s="119"/>
      <c r="Z29" s="92" t="s">
        <v>350</v>
      </c>
      <c r="AA29" s="14">
        <v>0.4</v>
      </c>
      <c r="AB29" s="14">
        <v>0</v>
      </c>
      <c r="AC29" s="9" t="s">
        <v>222</v>
      </c>
      <c r="AD29" s="14">
        <v>1</v>
      </c>
      <c r="AE29" s="127">
        <f t="shared" si="0"/>
        <v>4.016</v>
      </c>
      <c r="AF29" s="127">
        <f t="shared" si="1"/>
        <v>10.039999999999999</v>
      </c>
    </row>
    <row r="30" spans="1:32" ht="48.75" customHeight="1" x14ac:dyDescent="0.25">
      <c r="A30" s="13">
        <v>25</v>
      </c>
      <c r="B30" s="98" t="s">
        <v>668</v>
      </c>
      <c r="C30" s="67">
        <v>43862</v>
      </c>
      <c r="D30" s="67">
        <v>45657</v>
      </c>
      <c r="E30" s="160">
        <f t="shared" si="2"/>
        <v>19.659999999999997</v>
      </c>
      <c r="F30" s="69" t="s">
        <v>175</v>
      </c>
      <c r="G30" s="69"/>
      <c r="H30" s="69">
        <v>6.7</v>
      </c>
      <c r="I30" s="69">
        <v>10.54</v>
      </c>
      <c r="J30" s="69">
        <v>2.42</v>
      </c>
      <c r="K30" s="69"/>
      <c r="L30" s="69"/>
      <c r="M30" s="69"/>
      <c r="N30" s="69"/>
      <c r="O30" s="92"/>
      <c r="P30" s="69">
        <v>13.72</v>
      </c>
      <c r="Q30" s="9" t="s">
        <v>832</v>
      </c>
      <c r="R30" s="9" t="s">
        <v>99</v>
      </c>
      <c r="S30" s="136" t="s">
        <v>939</v>
      </c>
      <c r="T30" s="136" t="s">
        <v>833</v>
      </c>
      <c r="U30" s="136" t="s">
        <v>1683</v>
      </c>
      <c r="V30" s="136"/>
      <c r="W30" s="136" t="s">
        <v>1684</v>
      </c>
      <c r="X30" s="136"/>
      <c r="Y30" s="119"/>
      <c r="Z30" s="92" t="s">
        <v>344</v>
      </c>
      <c r="AA30" s="14">
        <v>0.4</v>
      </c>
      <c r="AB30" s="14">
        <v>0.4</v>
      </c>
      <c r="AC30" s="9"/>
      <c r="AD30" s="14"/>
      <c r="AE30" s="127">
        <f t="shared" si="0"/>
        <v>7.863999999999999</v>
      </c>
      <c r="AF30" s="127">
        <f t="shared" si="1"/>
        <v>0</v>
      </c>
    </row>
    <row r="31" spans="1:32" ht="48.75" customHeight="1" x14ac:dyDescent="0.25">
      <c r="A31" s="13">
        <v>26</v>
      </c>
      <c r="B31" s="98" t="s">
        <v>668</v>
      </c>
      <c r="C31" s="67">
        <v>43862</v>
      </c>
      <c r="D31" s="67">
        <v>46203</v>
      </c>
      <c r="E31" s="160">
        <f t="shared" si="2"/>
        <v>72.27</v>
      </c>
      <c r="F31" s="69" t="s">
        <v>175</v>
      </c>
      <c r="G31" s="69"/>
      <c r="H31" s="69">
        <v>17.87</v>
      </c>
      <c r="I31" s="69">
        <v>54.4</v>
      </c>
      <c r="J31" s="69"/>
      <c r="K31" s="69"/>
      <c r="L31" s="69"/>
      <c r="M31" s="69"/>
      <c r="N31" s="69"/>
      <c r="O31" s="92"/>
      <c r="P31" s="69">
        <v>184.34</v>
      </c>
      <c r="Q31" s="9" t="s">
        <v>669</v>
      </c>
      <c r="R31" s="9" t="s">
        <v>99</v>
      </c>
      <c r="S31" s="136" t="s">
        <v>1685</v>
      </c>
      <c r="T31" s="136" t="s">
        <v>889</v>
      </c>
      <c r="U31" s="136" t="s">
        <v>1008</v>
      </c>
      <c r="V31" s="136"/>
      <c r="W31" s="136" t="s">
        <v>1676</v>
      </c>
      <c r="X31" s="136"/>
      <c r="Y31" s="119"/>
      <c r="Z31" s="92" t="s">
        <v>342</v>
      </c>
      <c r="AA31" s="14">
        <v>1</v>
      </c>
      <c r="AB31" s="14">
        <v>0.4</v>
      </c>
      <c r="AC31" s="9"/>
      <c r="AD31" s="14"/>
      <c r="AE31" s="127">
        <f t="shared" si="0"/>
        <v>72.27</v>
      </c>
      <c r="AF31" s="127">
        <f t="shared" si="1"/>
        <v>0</v>
      </c>
    </row>
    <row r="32" spans="1:32" ht="48.75" customHeight="1" x14ac:dyDescent="0.25">
      <c r="A32" s="13">
        <v>27</v>
      </c>
      <c r="B32" s="98" t="s">
        <v>668</v>
      </c>
      <c r="C32" s="67">
        <v>43862</v>
      </c>
      <c r="D32" s="67">
        <v>46203</v>
      </c>
      <c r="E32" s="160">
        <f t="shared" si="2"/>
        <v>93</v>
      </c>
      <c r="F32" s="69" t="s">
        <v>174</v>
      </c>
      <c r="G32" s="69"/>
      <c r="H32" s="69"/>
      <c r="I32" s="69"/>
      <c r="J32" s="69">
        <v>27.2</v>
      </c>
      <c r="K32" s="69">
        <v>30.8</v>
      </c>
      <c r="L32" s="69">
        <v>35</v>
      </c>
      <c r="M32" s="69"/>
      <c r="N32" s="69"/>
      <c r="O32" s="92"/>
      <c r="P32" s="69">
        <v>24.21</v>
      </c>
      <c r="Q32" s="9" t="s">
        <v>1007</v>
      </c>
      <c r="R32" s="9" t="s">
        <v>99</v>
      </c>
      <c r="S32" s="136" t="s">
        <v>1686</v>
      </c>
      <c r="T32" s="136" t="s">
        <v>1687</v>
      </c>
      <c r="U32" s="136" t="s">
        <v>1688</v>
      </c>
      <c r="V32" s="136"/>
      <c r="W32" s="136" t="s">
        <v>1684</v>
      </c>
      <c r="X32" s="136"/>
      <c r="Y32" s="119"/>
      <c r="Z32" s="92" t="s">
        <v>342</v>
      </c>
      <c r="AA32" s="14">
        <v>1</v>
      </c>
      <c r="AB32" s="14">
        <v>0.4</v>
      </c>
      <c r="AC32" s="9"/>
      <c r="AD32" s="14"/>
      <c r="AE32" s="127">
        <f t="shared" si="0"/>
        <v>93</v>
      </c>
      <c r="AF32" s="127">
        <f t="shared" si="1"/>
        <v>0</v>
      </c>
    </row>
    <row r="33" spans="1:233" ht="48.75" customHeight="1" x14ac:dyDescent="0.25">
      <c r="A33" s="13">
        <v>28</v>
      </c>
      <c r="B33" s="98" t="s">
        <v>887</v>
      </c>
      <c r="C33" s="67">
        <v>43862</v>
      </c>
      <c r="D33" s="67">
        <v>46203</v>
      </c>
      <c r="E33" s="160">
        <f t="shared" si="2"/>
        <v>8</v>
      </c>
      <c r="F33" s="69" t="s">
        <v>175</v>
      </c>
      <c r="G33" s="69"/>
      <c r="H33" s="69"/>
      <c r="I33" s="69">
        <v>0.8</v>
      </c>
      <c r="J33" s="69">
        <v>1.6</v>
      </c>
      <c r="K33" s="69">
        <v>1.6</v>
      </c>
      <c r="L33" s="69">
        <v>1.6</v>
      </c>
      <c r="M33" s="69">
        <v>2.4</v>
      </c>
      <c r="N33" s="69"/>
      <c r="O33" s="92"/>
      <c r="P33" s="69">
        <v>1.76</v>
      </c>
      <c r="Q33" s="9" t="s">
        <v>1022</v>
      </c>
      <c r="R33" s="9" t="s">
        <v>99</v>
      </c>
      <c r="S33" s="136" t="s">
        <v>1065</v>
      </c>
      <c r="T33" s="136" t="s">
        <v>1009</v>
      </c>
      <c r="U33" s="136" t="s">
        <v>989</v>
      </c>
      <c r="V33" s="136"/>
      <c r="W33" s="136" t="s">
        <v>1689</v>
      </c>
      <c r="X33" s="136"/>
      <c r="Y33" s="119"/>
      <c r="Z33" s="92" t="s">
        <v>351</v>
      </c>
      <c r="AA33" s="14">
        <v>0.4</v>
      </c>
      <c r="AB33" s="14">
        <v>0.4</v>
      </c>
      <c r="AC33" s="9" t="s">
        <v>223</v>
      </c>
      <c r="AD33" s="14">
        <v>1</v>
      </c>
      <c r="AE33" s="127">
        <f t="shared" si="0"/>
        <v>3.2</v>
      </c>
      <c r="AF33" s="127">
        <f t="shared" si="1"/>
        <v>8</v>
      </c>
    </row>
    <row r="34" spans="1:233" ht="48.75" customHeight="1" x14ac:dyDescent="0.25">
      <c r="A34" s="13">
        <v>29</v>
      </c>
      <c r="B34" s="98" t="s">
        <v>887</v>
      </c>
      <c r="C34" s="67">
        <v>43862</v>
      </c>
      <c r="D34" s="67">
        <v>46022</v>
      </c>
      <c r="E34" s="160">
        <f t="shared" si="2"/>
        <v>12.049999999999999</v>
      </c>
      <c r="F34" s="69" t="s">
        <v>175</v>
      </c>
      <c r="G34" s="69"/>
      <c r="H34" s="69"/>
      <c r="I34" s="69">
        <v>3.1</v>
      </c>
      <c r="J34" s="69">
        <v>2.8</v>
      </c>
      <c r="K34" s="69">
        <v>3.55</v>
      </c>
      <c r="L34" s="69">
        <v>2.6</v>
      </c>
      <c r="M34" s="69"/>
      <c r="N34" s="69"/>
      <c r="O34" s="92"/>
      <c r="P34" s="69">
        <v>11.62</v>
      </c>
      <c r="Q34" s="9" t="s">
        <v>534</v>
      </c>
      <c r="R34" s="9" t="s">
        <v>99</v>
      </c>
      <c r="S34" s="136" t="s">
        <v>890</v>
      </c>
      <c r="T34" s="136" t="s">
        <v>534</v>
      </c>
      <c r="U34" s="136" t="s">
        <v>1010</v>
      </c>
      <c r="V34" s="136"/>
      <c r="W34" s="136" t="s">
        <v>1689</v>
      </c>
      <c r="X34" s="136"/>
      <c r="Y34" s="119"/>
      <c r="Z34" s="92" t="s">
        <v>341</v>
      </c>
      <c r="AA34" s="14">
        <v>0.4</v>
      </c>
      <c r="AB34" s="14">
        <v>0</v>
      </c>
      <c r="AC34" s="9" t="s">
        <v>221</v>
      </c>
      <c r="AD34" s="14">
        <v>1</v>
      </c>
      <c r="AE34" s="127">
        <f t="shared" si="0"/>
        <v>4.82</v>
      </c>
      <c r="AF34" s="127">
        <f t="shared" si="1"/>
        <v>12.049999999999999</v>
      </c>
    </row>
    <row r="35" spans="1:233" ht="48.75" customHeight="1" x14ac:dyDescent="0.25">
      <c r="A35" s="13">
        <v>30</v>
      </c>
      <c r="B35" s="98" t="s">
        <v>888</v>
      </c>
      <c r="C35" s="67">
        <v>43862</v>
      </c>
      <c r="D35" s="67">
        <v>46022</v>
      </c>
      <c r="E35" s="160">
        <v>7.75</v>
      </c>
      <c r="F35" s="69" t="s">
        <v>175</v>
      </c>
      <c r="G35" s="69"/>
      <c r="H35" s="69"/>
      <c r="I35" s="69"/>
      <c r="J35" s="69">
        <v>1.59</v>
      </c>
      <c r="K35" s="69">
        <v>3.08</v>
      </c>
      <c r="L35" s="69">
        <v>3.08</v>
      </c>
      <c r="M35" s="69"/>
      <c r="N35" s="69"/>
      <c r="O35" s="92"/>
      <c r="P35" s="69">
        <v>1.71</v>
      </c>
      <c r="Q35" s="9" t="s">
        <v>1022</v>
      </c>
      <c r="R35" s="9" t="s">
        <v>99</v>
      </c>
      <c r="S35" s="136" t="s">
        <v>1690</v>
      </c>
      <c r="T35" s="136" t="s">
        <v>1691</v>
      </c>
      <c r="U35" s="136" t="s">
        <v>1011</v>
      </c>
      <c r="V35" s="136" t="s">
        <v>1692</v>
      </c>
      <c r="W35" s="136"/>
      <c r="X35" s="136"/>
      <c r="Y35" s="119"/>
      <c r="Z35" s="92" t="s">
        <v>359</v>
      </c>
      <c r="AA35" s="14">
        <v>1</v>
      </c>
      <c r="AB35" s="14">
        <v>0.4</v>
      </c>
      <c r="AC35" s="9"/>
      <c r="AD35" s="14">
        <v>0</v>
      </c>
      <c r="AE35" s="127">
        <f t="shared" si="0"/>
        <v>7.75</v>
      </c>
      <c r="AF35" s="127">
        <f t="shared" si="1"/>
        <v>0</v>
      </c>
    </row>
    <row r="36" spans="1:233" ht="48.75" customHeight="1" x14ac:dyDescent="0.25">
      <c r="A36" s="13">
        <v>31</v>
      </c>
      <c r="B36" s="98" t="s">
        <v>621</v>
      </c>
      <c r="C36" s="67">
        <v>44317</v>
      </c>
      <c r="D36" s="67">
        <v>46203</v>
      </c>
      <c r="E36" s="160">
        <f t="shared" si="2"/>
        <v>9.1999999999999993</v>
      </c>
      <c r="F36" s="69" t="s">
        <v>175</v>
      </c>
      <c r="G36" s="69"/>
      <c r="H36" s="69"/>
      <c r="I36" s="69">
        <v>2.5</v>
      </c>
      <c r="J36" s="69">
        <v>2.5</v>
      </c>
      <c r="K36" s="69">
        <v>2.2000000000000002</v>
      </c>
      <c r="L36" s="69">
        <v>1</v>
      </c>
      <c r="M36" s="69">
        <v>1</v>
      </c>
      <c r="N36" s="69"/>
      <c r="O36" s="92"/>
      <c r="P36" s="69">
        <v>2.2000000000000002</v>
      </c>
      <c r="Q36" s="9" t="s">
        <v>1252</v>
      </c>
      <c r="R36" s="9" t="s">
        <v>101</v>
      </c>
      <c r="S36" s="136" t="s">
        <v>671</v>
      </c>
      <c r="T36" s="136" t="s">
        <v>670</v>
      </c>
      <c r="U36" s="136"/>
      <c r="V36" s="136" t="s">
        <v>891</v>
      </c>
      <c r="W36" s="136"/>
      <c r="X36" s="136"/>
      <c r="Y36" s="125"/>
      <c r="Z36" s="92" t="s">
        <v>434</v>
      </c>
      <c r="AA36" s="14">
        <v>1</v>
      </c>
      <c r="AB36" s="14">
        <v>0.4</v>
      </c>
      <c r="AC36" s="9"/>
      <c r="AD36" s="14"/>
      <c r="AE36" s="127">
        <f t="shared" si="0"/>
        <v>9.1999999999999993</v>
      </c>
      <c r="AF36" s="127">
        <f t="shared" si="1"/>
        <v>0</v>
      </c>
    </row>
    <row r="37" spans="1:233" ht="48.75" customHeight="1" x14ac:dyDescent="0.25">
      <c r="A37" s="13">
        <v>32</v>
      </c>
      <c r="B37" s="98" t="s">
        <v>621</v>
      </c>
      <c r="C37" s="67">
        <v>44317</v>
      </c>
      <c r="D37" s="67">
        <v>46203</v>
      </c>
      <c r="E37" s="160">
        <f t="shared" ref="E37" si="7">SUM(G37:M37)</f>
        <v>10.8</v>
      </c>
      <c r="F37" s="69" t="s">
        <v>175</v>
      </c>
      <c r="G37" s="69"/>
      <c r="H37" s="69"/>
      <c r="I37" s="69">
        <v>3.6</v>
      </c>
      <c r="J37" s="69">
        <v>3.6</v>
      </c>
      <c r="K37" s="69">
        <v>3.6</v>
      </c>
      <c r="L37" s="69"/>
      <c r="M37" s="69"/>
      <c r="N37" s="69"/>
      <c r="O37" s="92"/>
      <c r="P37" s="69"/>
      <c r="Q37" s="9"/>
      <c r="R37" s="9" t="s">
        <v>101</v>
      </c>
      <c r="S37" s="136" t="s">
        <v>671</v>
      </c>
      <c r="T37" s="136" t="s">
        <v>670</v>
      </c>
      <c r="U37" s="136"/>
      <c r="V37" s="136" t="s">
        <v>891</v>
      </c>
      <c r="W37" s="136"/>
      <c r="X37" s="136"/>
      <c r="Y37" s="125"/>
      <c r="Z37" s="92" t="s">
        <v>322</v>
      </c>
      <c r="AA37" s="14">
        <v>0.4</v>
      </c>
      <c r="AB37" s="14">
        <v>0.4</v>
      </c>
      <c r="AC37" s="9"/>
      <c r="AD37" s="14"/>
      <c r="AE37" s="127">
        <f t="shared" si="0"/>
        <v>4.32</v>
      </c>
      <c r="AF37" s="127">
        <f t="shared" si="1"/>
        <v>0</v>
      </c>
    </row>
    <row r="38" spans="1:233" ht="48.75" customHeight="1" x14ac:dyDescent="0.25">
      <c r="A38" s="13">
        <v>33</v>
      </c>
      <c r="B38" s="98" t="s">
        <v>1148</v>
      </c>
      <c r="C38" s="67">
        <v>43862</v>
      </c>
      <c r="D38" s="67">
        <v>46203</v>
      </c>
      <c r="E38" s="160">
        <f t="shared" si="2"/>
        <v>28</v>
      </c>
      <c r="F38" s="69" t="s">
        <v>175</v>
      </c>
      <c r="G38" s="69"/>
      <c r="H38" s="69"/>
      <c r="I38" s="69">
        <v>6</v>
      </c>
      <c r="J38" s="69">
        <v>6</v>
      </c>
      <c r="K38" s="69">
        <v>6</v>
      </c>
      <c r="L38" s="69">
        <v>6</v>
      </c>
      <c r="M38" s="69">
        <v>4</v>
      </c>
      <c r="N38" s="69"/>
      <c r="O38" s="92"/>
      <c r="P38" s="69"/>
      <c r="Q38" s="9"/>
      <c r="R38" s="9" t="s">
        <v>101</v>
      </c>
      <c r="S38" s="136" t="s">
        <v>1017</v>
      </c>
      <c r="T38" s="136" t="s">
        <v>672</v>
      </c>
      <c r="U38" s="136"/>
      <c r="V38" s="136" t="s">
        <v>1018</v>
      </c>
      <c r="W38" s="136"/>
      <c r="X38" s="136"/>
      <c r="Y38" s="126"/>
      <c r="Z38" s="92" t="s">
        <v>322</v>
      </c>
      <c r="AA38" s="14">
        <v>0.4</v>
      </c>
      <c r="AB38" s="14">
        <v>0.4</v>
      </c>
      <c r="AC38" s="9"/>
      <c r="AD38" s="14"/>
      <c r="AE38" s="127">
        <f t="shared" si="0"/>
        <v>11.200000000000001</v>
      </c>
      <c r="AF38" s="127">
        <f t="shared" si="1"/>
        <v>0</v>
      </c>
    </row>
    <row r="39" spans="1:233" s="69" customFormat="1" ht="48.75" customHeight="1" x14ac:dyDescent="0.25">
      <c r="A39" s="13">
        <v>34</v>
      </c>
      <c r="B39" s="98" t="s">
        <v>665</v>
      </c>
      <c r="C39" s="67">
        <v>44562</v>
      </c>
      <c r="D39" s="67">
        <v>45657</v>
      </c>
      <c r="E39" s="160">
        <f t="shared" si="2"/>
        <v>34</v>
      </c>
      <c r="F39" s="69" t="s">
        <v>175</v>
      </c>
      <c r="I39" s="69">
        <v>15</v>
      </c>
      <c r="J39" s="69">
        <v>15</v>
      </c>
      <c r="K39" s="69">
        <v>4</v>
      </c>
      <c r="O39" s="92"/>
      <c r="Q39" s="9"/>
      <c r="R39" s="9" t="s">
        <v>95</v>
      </c>
      <c r="S39" s="136" t="s">
        <v>673</v>
      </c>
      <c r="T39" s="136" t="s">
        <v>720</v>
      </c>
      <c r="U39" s="136">
        <v>0.13</v>
      </c>
      <c r="V39" s="136" t="s">
        <v>674</v>
      </c>
      <c r="W39" s="136"/>
      <c r="X39" s="136"/>
      <c r="Y39" s="126"/>
      <c r="Z39" s="92" t="s">
        <v>268</v>
      </c>
      <c r="AA39" s="14">
        <v>0</v>
      </c>
      <c r="AB39" s="14">
        <v>0</v>
      </c>
      <c r="AC39" s="9" t="s">
        <v>230</v>
      </c>
      <c r="AD39" s="14">
        <v>1</v>
      </c>
      <c r="AE39" s="127">
        <f t="shared" si="0"/>
        <v>0</v>
      </c>
      <c r="AF39" s="127">
        <f t="shared" si="1"/>
        <v>34</v>
      </c>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c r="CP39" s="135"/>
      <c r="CQ39" s="135"/>
      <c r="CR39" s="135"/>
      <c r="CS39" s="135"/>
      <c r="CT39" s="135"/>
      <c r="CU39" s="135"/>
      <c r="CV39" s="135"/>
      <c r="CW39" s="135"/>
      <c r="CX39" s="135"/>
      <c r="CY39" s="135"/>
      <c r="CZ39" s="135"/>
      <c r="DA39" s="135"/>
      <c r="DB39" s="135"/>
      <c r="DC39" s="135"/>
      <c r="DD39" s="135"/>
      <c r="DE39" s="135"/>
      <c r="DF39" s="135"/>
      <c r="DG39" s="135"/>
      <c r="DH39" s="135"/>
      <c r="DI39" s="135"/>
      <c r="DJ39" s="135"/>
      <c r="DK39" s="135"/>
      <c r="DL39" s="135"/>
      <c r="DM39" s="135"/>
      <c r="DN39" s="135"/>
      <c r="DO39" s="135"/>
      <c r="DP39" s="135"/>
      <c r="DQ39" s="135"/>
      <c r="DR39" s="135"/>
      <c r="DS39" s="135"/>
      <c r="DT39" s="135"/>
      <c r="DU39" s="135"/>
      <c r="DV39" s="135"/>
      <c r="DW39" s="135"/>
      <c r="DX39" s="135"/>
      <c r="DY39" s="135"/>
      <c r="DZ39" s="135"/>
      <c r="EA39" s="135"/>
      <c r="EB39" s="135"/>
      <c r="EC39" s="135"/>
      <c r="ED39" s="135"/>
      <c r="EE39" s="135"/>
      <c r="EF39" s="135"/>
      <c r="EG39" s="135"/>
      <c r="EH39" s="135"/>
      <c r="EI39" s="135"/>
      <c r="EJ39" s="135"/>
      <c r="EK39" s="135"/>
      <c r="EL39" s="135"/>
      <c r="EM39" s="135"/>
      <c r="EN39" s="135"/>
      <c r="EO39" s="135"/>
      <c r="EP39" s="135"/>
      <c r="EQ39" s="135"/>
      <c r="ER39" s="135"/>
      <c r="ES39" s="135"/>
      <c r="ET39" s="135"/>
      <c r="EU39" s="135"/>
      <c r="EV39" s="135"/>
      <c r="EW39" s="135"/>
      <c r="EX39" s="135"/>
      <c r="EY39" s="135"/>
      <c r="EZ39" s="135"/>
      <c r="FA39" s="135"/>
      <c r="FB39" s="131"/>
      <c r="FC39" s="126"/>
      <c r="FD39" s="126"/>
      <c r="FE39" s="126"/>
      <c r="FF39" s="126"/>
      <c r="FG39" s="126"/>
      <c r="FH39" s="126"/>
      <c r="FI39" s="126"/>
      <c r="FJ39" s="126"/>
      <c r="FK39" s="126"/>
      <c r="FL39" s="126"/>
      <c r="FM39" s="126"/>
      <c r="FN39" s="126"/>
      <c r="FO39" s="126"/>
      <c r="FP39" s="126"/>
      <c r="FQ39" s="126"/>
      <c r="FR39" s="126"/>
      <c r="FS39" s="126"/>
      <c r="FT39" s="126"/>
      <c r="FU39" s="126"/>
      <c r="FV39" s="126"/>
      <c r="FW39" s="126"/>
      <c r="FX39" s="126"/>
      <c r="FY39" s="126"/>
      <c r="FZ39" s="126"/>
      <c r="GA39" s="126"/>
      <c r="GB39" s="126"/>
      <c r="GC39" s="126"/>
      <c r="GD39" s="126"/>
      <c r="GE39" s="126"/>
      <c r="GF39" s="126"/>
      <c r="GG39" s="126"/>
      <c r="GH39" s="126"/>
      <c r="GI39" s="126"/>
      <c r="GJ39" s="126"/>
      <c r="GK39" s="126"/>
      <c r="GL39" s="126"/>
      <c r="GM39" s="126"/>
      <c r="GN39" s="126"/>
      <c r="GO39" s="126"/>
      <c r="GP39" s="126"/>
      <c r="GQ39" s="126"/>
      <c r="GR39" s="126"/>
      <c r="GS39" s="126"/>
      <c r="GT39" s="126"/>
      <c r="GU39" s="126"/>
      <c r="GV39" s="126"/>
      <c r="GW39" s="126"/>
      <c r="GX39" s="126"/>
      <c r="GY39" s="126"/>
      <c r="GZ39" s="126"/>
      <c r="HA39" s="126"/>
      <c r="HB39" s="126"/>
      <c r="HC39" s="126"/>
      <c r="HD39" s="126"/>
      <c r="HE39" s="126"/>
      <c r="HF39" s="126"/>
      <c r="HG39" s="126"/>
      <c r="HH39" s="126"/>
      <c r="HI39" s="126"/>
      <c r="HJ39" s="126"/>
      <c r="HK39" s="126"/>
      <c r="HL39" s="126"/>
      <c r="HM39" s="126"/>
      <c r="HN39" s="126"/>
      <c r="HO39" s="126"/>
      <c r="HP39" s="126"/>
      <c r="HQ39" s="126"/>
      <c r="HR39" s="126"/>
      <c r="HS39" s="126"/>
      <c r="HT39" s="126"/>
      <c r="HU39" s="126"/>
      <c r="HV39" s="126"/>
      <c r="HW39" s="126"/>
      <c r="HX39" s="126"/>
      <c r="HY39" s="126"/>
    </row>
    <row r="40" spans="1:233" s="69" customFormat="1" ht="48.75" customHeight="1" x14ac:dyDescent="0.25">
      <c r="A40" s="13">
        <v>35</v>
      </c>
      <c r="B40" s="98" t="s">
        <v>665</v>
      </c>
      <c r="C40" s="67">
        <v>44562</v>
      </c>
      <c r="D40" s="67">
        <v>45657</v>
      </c>
      <c r="E40" s="160">
        <f t="shared" si="2"/>
        <v>10</v>
      </c>
      <c r="F40" s="69" t="s">
        <v>175</v>
      </c>
      <c r="I40" s="69">
        <v>5</v>
      </c>
      <c r="J40" s="69">
        <v>5</v>
      </c>
      <c r="O40" s="92"/>
      <c r="Q40" s="9"/>
      <c r="R40" s="9" t="s">
        <v>95</v>
      </c>
      <c r="S40" s="136" t="s">
        <v>1149</v>
      </c>
      <c r="T40" s="136" t="s">
        <v>720</v>
      </c>
      <c r="U40" s="136">
        <v>0.13</v>
      </c>
      <c r="V40" s="136" t="s">
        <v>674</v>
      </c>
      <c r="W40" s="136"/>
      <c r="X40" s="136"/>
      <c r="Y40" s="126"/>
      <c r="Z40" s="92" t="s">
        <v>267</v>
      </c>
      <c r="AA40" s="14">
        <v>0</v>
      </c>
      <c r="AB40" s="14">
        <v>0</v>
      </c>
      <c r="AC40" s="9" t="s">
        <v>229</v>
      </c>
      <c r="AD40" s="14">
        <v>1</v>
      </c>
      <c r="AE40" s="127">
        <f t="shared" si="0"/>
        <v>0</v>
      </c>
      <c r="AF40" s="127">
        <f t="shared" si="1"/>
        <v>10</v>
      </c>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5"/>
      <c r="BY40" s="135"/>
      <c r="BZ40" s="135"/>
      <c r="CA40" s="135"/>
      <c r="CB40" s="135"/>
      <c r="CC40" s="135"/>
      <c r="CD40" s="135"/>
      <c r="CE40" s="135"/>
      <c r="CF40" s="135"/>
      <c r="CG40" s="135"/>
      <c r="CH40" s="135"/>
      <c r="CI40" s="135"/>
      <c r="CJ40" s="135"/>
      <c r="CK40" s="135"/>
      <c r="CL40" s="135"/>
      <c r="CM40" s="135"/>
      <c r="CN40" s="135"/>
      <c r="CO40" s="135"/>
      <c r="CP40" s="135"/>
      <c r="CQ40" s="135"/>
      <c r="CR40" s="135"/>
      <c r="CS40" s="135"/>
      <c r="CT40" s="135"/>
      <c r="CU40" s="135"/>
      <c r="CV40" s="135"/>
      <c r="CW40" s="135"/>
      <c r="CX40" s="135"/>
      <c r="CY40" s="135"/>
      <c r="CZ40" s="135"/>
      <c r="DA40" s="135"/>
      <c r="DB40" s="135"/>
      <c r="DC40" s="135"/>
      <c r="DD40" s="135"/>
      <c r="DE40" s="135"/>
      <c r="DF40" s="135"/>
      <c r="DG40" s="135"/>
      <c r="DH40" s="135"/>
      <c r="DI40" s="135"/>
      <c r="DJ40" s="135"/>
      <c r="DK40" s="135"/>
      <c r="DL40" s="135"/>
      <c r="DM40" s="135"/>
      <c r="DN40" s="135"/>
      <c r="DO40" s="135"/>
      <c r="DP40" s="135"/>
      <c r="DQ40" s="135"/>
      <c r="DR40" s="135"/>
      <c r="DS40" s="135"/>
      <c r="DT40" s="135"/>
      <c r="DU40" s="135"/>
      <c r="DV40" s="135"/>
      <c r="DW40" s="135"/>
      <c r="DX40" s="135"/>
      <c r="DY40" s="135"/>
      <c r="DZ40" s="135"/>
      <c r="EA40" s="135"/>
      <c r="EB40" s="135"/>
      <c r="EC40" s="135"/>
      <c r="ED40" s="135"/>
      <c r="EE40" s="135"/>
      <c r="EF40" s="135"/>
      <c r="EG40" s="135"/>
      <c r="EH40" s="135"/>
      <c r="EI40" s="135"/>
      <c r="EJ40" s="135"/>
      <c r="EK40" s="135"/>
      <c r="EL40" s="135"/>
      <c r="EM40" s="135"/>
      <c r="EN40" s="135"/>
      <c r="EO40" s="135"/>
      <c r="EP40" s="135"/>
      <c r="EQ40" s="135"/>
      <c r="ER40" s="135"/>
      <c r="ES40" s="135"/>
      <c r="ET40" s="135"/>
      <c r="EU40" s="135"/>
      <c r="EV40" s="135"/>
      <c r="EW40" s="135"/>
      <c r="EX40" s="135"/>
      <c r="EY40" s="135"/>
      <c r="EZ40" s="135"/>
      <c r="FA40" s="135"/>
      <c r="FB40" s="131"/>
      <c r="FC40" s="126"/>
      <c r="FD40" s="126"/>
      <c r="FE40" s="126"/>
      <c r="FF40" s="126"/>
      <c r="FG40" s="126"/>
      <c r="FH40" s="126"/>
      <c r="FI40" s="126"/>
      <c r="FJ40" s="126"/>
      <c r="FK40" s="126"/>
      <c r="FL40" s="126"/>
      <c r="FM40" s="126"/>
      <c r="FN40" s="126"/>
      <c r="FO40" s="126"/>
      <c r="FP40" s="126"/>
      <c r="FQ40" s="126"/>
      <c r="FR40" s="126"/>
      <c r="FS40" s="126"/>
      <c r="FT40" s="126"/>
      <c r="FU40" s="126"/>
      <c r="FV40" s="126"/>
      <c r="FW40" s="126"/>
      <c r="FX40" s="126"/>
      <c r="FY40" s="126"/>
      <c r="FZ40" s="126"/>
      <c r="GA40" s="126"/>
      <c r="GB40" s="126"/>
      <c r="GC40" s="126"/>
      <c r="GD40" s="126"/>
      <c r="GE40" s="126"/>
      <c r="GF40" s="126"/>
      <c r="GG40" s="126"/>
      <c r="GH40" s="126"/>
      <c r="GI40" s="126"/>
      <c r="GJ40" s="126"/>
      <c r="GK40" s="126"/>
      <c r="GL40" s="126"/>
      <c r="GM40" s="126"/>
      <c r="GN40" s="126"/>
      <c r="GO40" s="126"/>
      <c r="GP40" s="126"/>
      <c r="GQ40" s="126"/>
      <c r="GR40" s="126"/>
      <c r="GS40" s="126"/>
      <c r="GT40" s="126"/>
      <c r="GU40" s="126"/>
      <c r="GV40" s="126"/>
      <c r="GW40" s="126"/>
      <c r="GX40" s="126"/>
      <c r="GY40" s="126"/>
      <c r="GZ40" s="126"/>
      <c r="HA40" s="126"/>
      <c r="HB40" s="126"/>
      <c r="HC40" s="126"/>
      <c r="HD40" s="126"/>
      <c r="HE40" s="126"/>
      <c r="HF40" s="126"/>
      <c r="HG40" s="126"/>
      <c r="HH40" s="126"/>
      <c r="HI40" s="126"/>
      <c r="HJ40" s="126"/>
      <c r="HK40" s="126"/>
      <c r="HL40" s="126"/>
      <c r="HM40" s="126"/>
      <c r="HN40" s="126"/>
      <c r="HO40" s="126"/>
      <c r="HP40" s="126"/>
      <c r="HQ40" s="126"/>
      <c r="HR40" s="126"/>
      <c r="HS40" s="126"/>
      <c r="HT40" s="126"/>
      <c r="HU40" s="126"/>
      <c r="HV40" s="126"/>
      <c r="HW40" s="126"/>
      <c r="HX40" s="126"/>
      <c r="HY40" s="126"/>
    </row>
    <row r="41" spans="1:233" s="137" customFormat="1" ht="48.75" customHeight="1" x14ac:dyDescent="0.25">
      <c r="A41" s="13">
        <v>36</v>
      </c>
      <c r="B41" s="98" t="s">
        <v>665</v>
      </c>
      <c r="C41" s="67">
        <v>44348</v>
      </c>
      <c r="D41" s="67">
        <v>45657</v>
      </c>
      <c r="E41" s="160">
        <f t="shared" si="2"/>
        <v>7.5</v>
      </c>
      <c r="F41" s="69" t="s">
        <v>175</v>
      </c>
      <c r="G41" s="69"/>
      <c r="H41" s="69"/>
      <c r="I41" s="69">
        <v>2</v>
      </c>
      <c r="J41" s="69">
        <v>3.5</v>
      </c>
      <c r="K41" s="69">
        <v>2</v>
      </c>
      <c r="L41" s="69"/>
      <c r="M41" s="69"/>
      <c r="N41" s="69"/>
      <c r="O41" s="92" t="s">
        <v>1900</v>
      </c>
      <c r="P41" s="69"/>
      <c r="Q41" s="9"/>
      <c r="R41" s="9" t="s">
        <v>95</v>
      </c>
      <c r="S41" s="136" t="s">
        <v>675</v>
      </c>
      <c r="T41" s="136" t="s">
        <v>720</v>
      </c>
      <c r="U41" s="136"/>
      <c r="V41" s="136" t="s">
        <v>676</v>
      </c>
      <c r="W41" s="136"/>
      <c r="X41" s="136"/>
      <c r="Y41" s="126"/>
      <c r="Z41" s="92"/>
      <c r="AA41" s="14"/>
      <c r="AB41" s="14"/>
      <c r="AC41" s="9" t="s">
        <v>240</v>
      </c>
      <c r="AD41" s="14">
        <v>1</v>
      </c>
      <c r="AE41" s="127">
        <f t="shared" si="0"/>
        <v>0</v>
      </c>
      <c r="AF41" s="127">
        <f t="shared" si="1"/>
        <v>7.5</v>
      </c>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c r="DE41" s="139"/>
      <c r="DF41" s="139"/>
      <c r="DG41" s="139"/>
      <c r="DH41" s="139"/>
      <c r="DI41" s="139"/>
      <c r="DJ41" s="139"/>
      <c r="DK41" s="139"/>
      <c r="DL41" s="139"/>
      <c r="DM41" s="139"/>
      <c r="DN41" s="139"/>
      <c r="DO41" s="139"/>
      <c r="DP41" s="139"/>
      <c r="DQ41" s="139"/>
      <c r="DR41" s="139"/>
      <c r="DS41" s="139"/>
      <c r="DT41" s="139"/>
      <c r="DU41" s="139"/>
      <c r="DV41" s="139"/>
      <c r="DW41" s="139"/>
      <c r="DX41" s="139"/>
      <c r="DY41" s="139"/>
      <c r="DZ41" s="139"/>
      <c r="EA41" s="139"/>
      <c r="EB41" s="139"/>
      <c r="EC41" s="139"/>
      <c r="ED41" s="139"/>
      <c r="EE41" s="139"/>
      <c r="EF41" s="139"/>
      <c r="EG41" s="139"/>
      <c r="EH41" s="139"/>
      <c r="EI41" s="139"/>
      <c r="EJ41" s="139"/>
      <c r="EK41" s="139"/>
      <c r="EL41" s="139"/>
      <c r="EM41" s="139"/>
      <c r="EN41" s="139"/>
      <c r="EO41" s="139"/>
      <c r="EP41" s="139"/>
      <c r="EQ41" s="139"/>
      <c r="ER41" s="139"/>
      <c r="ES41" s="139"/>
      <c r="ET41" s="139"/>
      <c r="EU41" s="139"/>
      <c r="EV41" s="139"/>
      <c r="EW41" s="139"/>
      <c r="EX41" s="139"/>
      <c r="EY41" s="139"/>
      <c r="EZ41" s="139"/>
      <c r="FA41" s="139"/>
      <c r="FB41" s="140"/>
      <c r="FC41" s="138"/>
      <c r="FD41" s="138"/>
      <c r="FE41" s="138"/>
      <c r="FF41" s="138"/>
      <c r="FG41" s="138"/>
      <c r="FH41" s="138"/>
      <c r="FI41" s="138"/>
      <c r="FJ41" s="138"/>
      <c r="FK41" s="138"/>
      <c r="FL41" s="138"/>
      <c r="FM41" s="138"/>
      <c r="FN41" s="138"/>
      <c r="FO41" s="138"/>
      <c r="FP41" s="138"/>
      <c r="FQ41" s="138"/>
      <c r="FR41" s="138"/>
      <c r="FS41" s="138"/>
      <c r="FT41" s="138"/>
      <c r="FU41" s="138"/>
      <c r="FV41" s="138"/>
      <c r="FW41" s="138"/>
      <c r="FX41" s="138"/>
      <c r="FY41" s="138"/>
      <c r="FZ41" s="138"/>
      <c r="GA41" s="138"/>
      <c r="GB41" s="138"/>
      <c r="GC41" s="138"/>
      <c r="GD41" s="138"/>
      <c r="GE41" s="138"/>
      <c r="GF41" s="138"/>
      <c r="GG41" s="138"/>
      <c r="GH41" s="138"/>
      <c r="GI41" s="138"/>
      <c r="GJ41" s="138"/>
      <c r="GK41" s="138"/>
      <c r="GL41" s="138"/>
      <c r="GM41" s="138"/>
      <c r="GN41" s="138"/>
      <c r="GO41" s="138"/>
      <c r="GP41" s="138"/>
      <c r="GQ41" s="138"/>
      <c r="GR41" s="138"/>
      <c r="GS41" s="138"/>
      <c r="GT41" s="138"/>
      <c r="GU41" s="138"/>
      <c r="GV41" s="138"/>
      <c r="GW41" s="138"/>
      <c r="GX41" s="138"/>
      <c r="GY41" s="138"/>
      <c r="GZ41" s="138"/>
      <c r="HA41" s="138"/>
      <c r="HB41" s="138"/>
      <c r="HC41" s="138"/>
      <c r="HD41" s="138"/>
      <c r="HE41" s="138"/>
      <c r="HF41" s="138"/>
      <c r="HG41" s="138"/>
      <c r="HH41" s="138"/>
      <c r="HI41" s="138"/>
      <c r="HJ41" s="138"/>
      <c r="HK41" s="138"/>
      <c r="HL41" s="138"/>
      <c r="HM41" s="138"/>
      <c r="HN41" s="138"/>
      <c r="HO41" s="138"/>
      <c r="HP41" s="138"/>
      <c r="HQ41" s="138"/>
      <c r="HR41" s="138"/>
      <c r="HS41" s="138"/>
      <c r="HT41" s="138"/>
      <c r="HU41" s="138"/>
      <c r="HV41" s="138"/>
      <c r="HW41" s="138"/>
      <c r="HX41" s="138"/>
      <c r="HY41" s="138"/>
    </row>
    <row r="42" spans="1:233" s="137" customFormat="1" ht="48.75" customHeight="1" x14ac:dyDescent="0.25">
      <c r="A42" s="13">
        <v>37</v>
      </c>
      <c r="B42" s="98" t="s">
        <v>665</v>
      </c>
      <c r="C42" s="67">
        <v>44348</v>
      </c>
      <c r="D42" s="67">
        <v>45657</v>
      </c>
      <c r="E42" s="160">
        <f t="shared" ref="E42" si="8">SUM(G42:M42)</f>
        <v>2.5</v>
      </c>
      <c r="F42" s="69" t="s">
        <v>175</v>
      </c>
      <c r="G42" s="69"/>
      <c r="H42" s="69"/>
      <c r="I42" s="69">
        <v>2</v>
      </c>
      <c r="J42" s="69">
        <v>0.5</v>
      </c>
      <c r="K42" s="69"/>
      <c r="L42" s="69"/>
      <c r="M42" s="69"/>
      <c r="N42" s="69"/>
      <c r="O42" s="92" t="s">
        <v>1901</v>
      </c>
      <c r="P42" s="69"/>
      <c r="Q42" s="9"/>
      <c r="R42" s="9" t="s">
        <v>95</v>
      </c>
      <c r="S42" s="136" t="s">
        <v>675</v>
      </c>
      <c r="T42" s="136" t="s">
        <v>720</v>
      </c>
      <c r="U42" s="136"/>
      <c r="V42" s="136" t="s">
        <v>676</v>
      </c>
      <c r="W42" s="136"/>
      <c r="X42" s="136"/>
      <c r="Y42" s="142"/>
      <c r="Z42" s="92" t="s">
        <v>267</v>
      </c>
      <c r="AA42" s="14">
        <v>0</v>
      </c>
      <c r="AB42" s="14">
        <v>0</v>
      </c>
      <c r="AC42" s="199" t="s">
        <v>229</v>
      </c>
      <c r="AD42" s="14">
        <v>1</v>
      </c>
      <c r="AE42" s="127">
        <f t="shared" si="0"/>
        <v>0</v>
      </c>
      <c r="AF42" s="127">
        <f t="shared" ref="AF42" si="9">AD42*E42</f>
        <v>2.5</v>
      </c>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c r="DE42" s="139"/>
      <c r="DF42" s="139"/>
      <c r="DG42" s="139"/>
      <c r="DH42" s="139"/>
      <c r="DI42" s="139"/>
      <c r="DJ42" s="139"/>
      <c r="DK42" s="139"/>
      <c r="DL42" s="139"/>
      <c r="DM42" s="139"/>
      <c r="DN42" s="139"/>
      <c r="DO42" s="139"/>
      <c r="DP42" s="139"/>
      <c r="DQ42" s="139"/>
      <c r="DR42" s="139"/>
      <c r="DS42" s="139"/>
      <c r="DT42" s="139"/>
      <c r="DU42" s="139"/>
      <c r="DV42" s="139"/>
      <c r="DW42" s="139"/>
      <c r="DX42" s="139"/>
      <c r="DY42" s="139"/>
      <c r="DZ42" s="139"/>
      <c r="EA42" s="139"/>
      <c r="EB42" s="139"/>
      <c r="EC42" s="139"/>
      <c r="ED42" s="139"/>
      <c r="EE42" s="139"/>
      <c r="EF42" s="139"/>
      <c r="EG42" s="139"/>
      <c r="EH42" s="139"/>
      <c r="EI42" s="139"/>
      <c r="EJ42" s="139"/>
      <c r="EK42" s="139"/>
      <c r="EL42" s="139"/>
      <c r="EM42" s="139"/>
      <c r="EN42" s="139"/>
      <c r="EO42" s="139"/>
      <c r="EP42" s="139"/>
      <c r="EQ42" s="139"/>
      <c r="ER42" s="139"/>
      <c r="ES42" s="139"/>
      <c r="ET42" s="139"/>
      <c r="EU42" s="139"/>
      <c r="EV42" s="139"/>
      <c r="EW42" s="139"/>
      <c r="EX42" s="139"/>
      <c r="EY42" s="139"/>
      <c r="EZ42" s="139"/>
      <c r="FA42" s="139"/>
      <c r="FB42" s="140"/>
      <c r="FC42" s="138"/>
      <c r="FD42" s="138"/>
      <c r="FE42" s="138"/>
      <c r="FF42" s="138"/>
      <c r="FG42" s="138"/>
      <c r="FH42" s="138"/>
      <c r="FI42" s="138"/>
      <c r="FJ42" s="138"/>
      <c r="FK42" s="138"/>
      <c r="FL42" s="138"/>
      <c r="FM42" s="138"/>
      <c r="FN42" s="138"/>
      <c r="FO42" s="138"/>
      <c r="FP42" s="138"/>
      <c r="FQ42" s="138"/>
      <c r="FR42" s="138"/>
      <c r="FS42" s="138"/>
      <c r="FT42" s="138"/>
      <c r="FU42" s="138"/>
      <c r="FV42" s="138"/>
      <c r="FW42" s="138"/>
      <c r="FX42" s="138"/>
      <c r="FY42" s="138"/>
      <c r="FZ42" s="138"/>
      <c r="GA42" s="138"/>
      <c r="GB42" s="138"/>
      <c r="GC42" s="138"/>
      <c r="GD42" s="138"/>
      <c r="GE42" s="138"/>
      <c r="GF42" s="138"/>
      <c r="GG42" s="138"/>
      <c r="GH42" s="138"/>
      <c r="GI42" s="138"/>
      <c r="GJ42" s="138"/>
      <c r="GK42" s="138"/>
      <c r="GL42" s="138"/>
      <c r="GM42" s="138"/>
      <c r="GN42" s="138"/>
      <c r="GO42" s="138"/>
      <c r="GP42" s="138"/>
      <c r="GQ42" s="138"/>
      <c r="GR42" s="138"/>
      <c r="GS42" s="138"/>
      <c r="GT42" s="138"/>
      <c r="GU42" s="138"/>
      <c r="GV42" s="138"/>
      <c r="GW42" s="138"/>
      <c r="GX42" s="138"/>
      <c r="GY42" s="138"/>
      <c r="GZ42" s="138"/>
      <c r="HA42" s="138"/>
      <c r="HB42" s="138"/>
      <c r="HC42" s="138"/>
      <c r="HD42" s="138"/>
      <c r="HE42" s="138"/>
      <c r="HF42" s="138"/>
      <c r="HG42" s="138"/>
      <c r="HH42" s="138"/>
      <c r="HI42" s="138"/>
      <c r="HJ42" s="138"/>
      <c r="HK42" s="138"/>
      <c r="HL42" s="138"/>
      <c r="HM42" s="138"/>
      <c r="HN42" s="138"/>
      <c r="HO42" s="138"/>
      <c r="HP42" s="138"/>
      <c r="HQ42" s="138"/>
      <c r="HR42" s="138"/>
      <c r="HS42" s="138"/>
      <c r="HT42" s="138"/>
      <c r="HU42" s="138"/>
      <c r="HV42" s="138"/>
      <c r="HW42" s="138"/>
      <c r="HX42" s="138"/>
      <c r="HY42" s="138"/>
    </row>
    <row r="43" spans="1:233" s="137" customFormat="1" ht="59.25" customHeight="1" x14ac:dyDescent="0.25">
      <c r="A43" s="13">
        <v>38</v>
      </c>
      <c r="B43" s="98" t="s">
        <v>1059</v>
      </c>
      <c r="C43" s="67">
        <v>44348</v>
      </c>
      <c r="D43" s="67">
        <v>45657</v>
      </c>
      <c r="E43" s="160">
        <f t="shared" si="2"/>
        <v>2.5</v>
      </c>
      <c r="F43" s="69" t="s">
        <v>175</v>
      </c>
      <c r="G43" s="69"/>
      <c r="H43" s="69"/>
      <c r="I43" s="69">
        <v>2.5</v>
      </c>
      <c r="J43" s="69"/>
      <c r="K43" s="69"/>
      <c r="L43" s="69"/>
      <c r="M43" s="69"/>
      <c r="N43" s="69"/>
      <c r="O43" s="92"/>
      <c r="P43" s="69"/>
      <c r="Q43" s="9"/>
      <c r="R43" s="9" t="s">
        <v>95</v>
      </c>
      <c r="S43" s="136" t="s">
        <v>1821</v>
      </c>
      <c r="T43" s="136" t="s">
        <v>1033</v>
      </c>
      <c r="U43" s="136"/>
      <c r="V43" s="136"/>
      <c r="W43" s="136"/>
      <c r="X43" s="136"/>
      <c r="Y43" s="126"/>
      <c r="Z43" s="92" t="s">
        <v>267</v>
      </c>
      <c r="AA43" s="14">
        <v>0</v>
      </c>
      <c r="AB43" s="14">
        <v>0</v>
      </c>
      <c r="AC43" s="9" t="s">
        <v>229</v>
      </c>
      <c r="AD43" s="14">
        <v>1</v>
      </c>
      <c r="AE43" s="127">
        <f t="shared" si="0"/>
        <v>0</v>
      </c>
      <c r="AF43" s="127">
        <f t="shared" si="1"/>
        <v>2.5</v>
      </c>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c r="CA43" s="139"/>
      <c r="CB43" s="139"/>
      <c r="CC43" s="139"/>
      <c r="CD43" s="139"/>
      <c r="CE43" s="139"/>
      <c r="CF43" s="139"/>
      <c r="CG43" s="139"/>
      <c r="CH43" s="139"/>
      <c r="CI43" s="139"/>
      <c r="CJ43" s="139"/>
      <c r="CK43" s="139"/>
      <c r="CL43" s="139"/>
      <c r="CM43" s="139"/>
      <c r="CN43" s="139"/>
      <c r="CO43" s="139"/>
      <c r="CP43" s="139"/>
      <c r="CQ43" s="139"/>
      <c r="CR43" s="139"/>
      <c r="CS43" s="139"/>
      <c r="CT43" s="139"/>
      <c r="CU43" s="139"/>
      <c r="CV43" s="139"/>
      <c r="CW43" s="139"/>
      <c r="CX43" s="139"/>
      <c r="CY43" s="139"/>
      <c r="CZ43" s="139"/>
      <c r="DA43" s="139"/>
      <c r="DB43" s="139"/>
      <c r="DC43" s="139"/>
      <c r="DD43" s="139"/>
      <c r="DE43" s="139"/>
      <c r="DF43" s="139"/>
      <c r="DG43" s="139"/>
      <c r="DH43" s="139"/>
      <c r="DI43" s="139"/>
      <c r="DJ43" s="139"/>
      <c r="DK43" s="139"/>
      <c r="DL43" s="139"/>
      <c r="DM43" s="139"/>
      <c r="DN43" s="139"/>
      <c r="DO43" s="139"/>
      <c r="DP43" s="139"/>
      <c r="DQ43" s="139"/>
      <c r="DR43" s="139"/>
      <c r="DS43" s="139"/>
      <c r="DT43" s="139"/>
      <c r="DU43" s="139"/>
      <c r="DV43" s="139"/>
      <c r="DW43" s="139"/>
      <c r="DX43" s="139"/>
      <c r="DY43" s="139"/>
      <c r="DZ43" s="139"/>
      <c r="EA43" s="139"/>
      <c r="EB43" s="139"/>
      <c r="EC43" s="139"/>
      <c r="ED43" s="139"/>
      <c r="EE43" s="139"/>
      <c r="EF43" s="139"/>
      <c r="EG43" s="139"/>
      <c r="EH43" s="139"/>
      <c r="EI43" s="139"/>
      <c r="EJ43" s="139"/>
      <c r="EK43" s="139"/>
      <c r="EL43" s="139"/>
      <c r="EM43" s="139"/>
      <c r="EN43" s="139"/>
      <c r="EO43" s="139"/>
      <c r="EP43" s="139"/>
      <c r="EQ43" s="139"/>
      <c r="ER43" s="139"/>
      <c r="ES43" s="139"/>
      <c r="ET43" s="139"/>
      <c r="EU43" s="139"/>
      <c r="EV43" s="139"/>
      <c r="EW43" s="139"/>
      <c r="EX43" s="139"/>
      <c r="EY43" s="139"/>
      <c r="EZ43" s="139"/>
      <c r="FA43" s="139"/>
      <c r="FB43" s="140"/>
      <c r="FC43" s="138"/>
      <c r="FD43" s="138"/>
      <c r="FE43" s="138"/>
      <c r="FF43" s="138"/>
      <c r="FG43" s="138"/>
      <c r="FH43" s="138"/>
      <c r="FI43" s="138"/>
      <c r="FJ43" s="138"/>
      <c r="FK43" s="138"/>
      <c r="FL43" s="138"/>
      <c r="FM43" s="138"/>
      <c r="FN43" s="138"/>
      <c r="FO43" s="138"/>
      <c r="FP43" s="138"/>
      <c r="FQ43" s="138"/>
      <c r="FR43" s="138"/>
      <c r="FS43" s="138"/>
      <c r="FT43" s="138"/>
      <c r="FU43" s="138"/>
      <c r="FV43" s="138"/>
      <c r="FW43" s="138"/>
      <c r="FX43" s="138"/>
      <c r="FY43" s="138"/>
      <c r="FZ43" s="138"/>
      <c r="GA43" s="138"/>
      <c r="GB43" s="138"/>
      <c r="GC43" s="138"/>
      <c r="GD43" s="138"/>
      <c r="GE43" s="138"/>
      <c r="GF43" s="138"/>
      <c r="GG43" s="138"/>
      <c r="GH43" s="138"/>
      <c r="GI43" s="138"/>
      <c r="GJ43" s="138"/>
      <c r="GK43" s="138"/>
      <c r="GL43" s="138"/>
      <c r="GM43" s="138"/>
      <c r="GN43" s="138"/>
      <c r="GO43" s="138"/>
      <c r="GP43" s="138"/>
      <c r="GQ43" s="138"/>
      <c r="GR43" s="138"/>
      <c r="GS43" s="138"/>
      <c r="GT43" s="138"/>
      <c r="GU43" s="138"/>
      <c r="GV43" s="138"/>
      <c r="GW43" s="138"/>
      <c r="GX43" s="138"/>
      <c r="GY43" s="138"/>
      <c r="GZ43" s="138"/>
      <c r="HA43" s="138"/>
      <c r="HB43" s="138"/>
      <c r="HC43" s="138"/>
      <c r="HD43" s="138"/>
      <c r="HE43" s="138"/>
      <c r="HF43" s="138"/>
      <c r="HG43" s="138"/>
      <c r="HH43" s="138"/>
      <c r="HI43" s="138"/>
      <c r="HJ43" s="138"/>
      <c r="HK43" s="138"/>
      <c r="HL43" s="138"/>
      <c r="HM43" s="138"/>
      <c r="HN43" s="138"/>
      <c r="HO43" s="138"/>
      <c r="HP43" s="138"/>
      <c r="HQ43" s="138"/>
      <c r="HR43" s="138"/>
      <c r="HS43" s="138"/>
      <c r="HT43" s="138"/>
      <c r="HU43" s="138"/>
      <c r="HV43" s="138"/>
      <c r="HW43" s="138"/>
      <c r="HX43" s="138"/>
      <c r="HY43" s="138"/>
    </row>
    <row r="44" spans="1:233" s="69" customFormat="1" ht="81" customHeight="1" x14ac:dyDescent="0.25">
      <c r="A44" s="13">
        <v>39</v>
      </c>
      <c r="B44" s="98" t="s">
        <v>643</v>
      </c>
      <c r="C44" s="67">
        <v>44348</v>
      </c>
      <c r="D44" s="67">
        <v>46203</v>
      </c>
      <c r="E44" s="160">
        <f t="shared" si="2"/>
        <v>60.771522999999995</v>
      </c>
      <c r="F44" s="69" t="s">
        <v>175</v>
      </c>
      <c r="H44" s="69">
        <v>2.3807480000000001</v>
      </c>
      <c r="I44" s="69">
        <f>13.80355-I45</f>
        <v>13.61355</v>
      </c>
      <c r="J44" s="69">
        <f>15.46163-J45</f>
        <v>15.147252999999999</v>
      </c>
      <c r="K44" s="69">
        <f>16.006003-K45</f>
        <v>15.626002999999999</v>
      </c>
      <c r="L44" s="69">
        <f>9.939175-L45</f>
        <v>9.549175</v>
      </c>
      <c r="M44" s="69">
        <v>4.4547939999999997</v>
      </c>
      <c r="N44" s="69">
        <f>3</f>
        <v>3</v>
      </c>
      <c r="O44" s="92" t="s">
        <v>1243</v>
      </c>
      <c r="P44" s="69">
        <v>11.509637</v>
      </c>
      <c r="Q44" s="9" t="s">
        <v>995</v>
      </c>
      <c r="R44" s="9" t="s">
        <v>77</v>
      </c>
      <c r="S44" s="136" t="s">
        <v>996</v>
      </c>
      <c r="T44" s="136" t="s">
        <v>997</v>
      </c>
      <c r="U44" s="136">
        <f>60.38+5.47</f>
        <v>65.850000000000009</v>
      </c>
      <c r="V44" s="136" t="s">
        <v>775</v>
      </c>
      <c r="W44" s="136" t="s">
        <v>998</v>
      </c>
      <c r="X44" s="136"/>
      <c r="Y44" s="126"/>
      <c r="Z44" s="92" t="s">
        <v>270</v>
      </c>
      <c r="AA44" s="14">
        <v>0</v>
      </c>
      <c r="AB44" s="14">
        <v>0</v>
      </c>
      <c r="AC44" s="9" t="s">
        <v>214</v>
      </c>
      <c r="AD44" s="14">
        <v>1</v>
      </c>
      <c r="AE44" s="127">
        <f t="shared" si="0"/>
        <v>0</v>
      </c>
      <c r="AF44" s="127">
        <f t="shared" si="1"/>
        <v>60.771522999999995</v>
      </c>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5"/>
      <c r="BR44" s="135"/>
      <c r="BS44" s="135"/>
      <c r="BT44" s="135"/>
      <c r="BU44" s="135"/>
      <c r="BV44" s="135"/>
      <c r="BW44" s="135"/>
      <c r="BX44" s="135"/>
      <c r="BY44" s="135"/>
      <c r="BZ44" s="135"/>
      <c r="CA44" s="135"/>
      <c r="CB44" s="135"/>
      <c r="CC44" s="135"/>
      <c r="CD44" s="135"/>
      <c r="CE44" s="135"/>
      <c r="CF44" s="135"/>
      <c r="CG44" s="135"/>
      <c r="CH44" s="135"/>
      <c r="CI44" s="135"/>
      <c r="CJ44" s="135"/>
      <c r="CK44" s="135"/>
      <c r="CL44" s="135"/>
      <c r="CM44" s="135"/>
      <c r="CN44" s="135"/>
      <c r="CO44" s="135"/>
      <c r="CP44" s="135"/>
      <c r="CQ44" s="135"/>
      <c r="CR44" s="135"/>
      <c r="CS44" s="135"/>
      <c r="CT44" s="135"/>
      <c r="CU44" s="135"/>
      <c r="CV44" s="135"/>
      <c r="CW44" s="135"/>
      <c r="CX44" s="135"/>
      <c r="CY44" s="135"/>
      <c r="CZ44" s="135"/>
      <c r="DA44" s="135"/>
      <c r="DB44" s="135"/>
      <c r="DC44" s="135"/>
      <c r="DD44" s="135"/>
      <c r="DE44" s="135"/>
      <c r="DF44" s="135"/>
      <c r="DG44" s="135"/>
      <c r="DH44" s="135"/>
      <c r="DI44" s="135"/>
      <c r="DJ44" s="135"/>
      <c r="DK44" s="135"/>
      <c r="DL44" s="135"/>
      <c r="DM44" s="135"/>
      <c r="DN44" s="135"/>
      <c r="DO44" s="135"/>
      <c r="DP44" s="135"/>
      <c r="DQ44" s="135"/>
      <c r="DR44" s="135"/>
      <c r="DS44" s="135"/>
      <c r="DT44" s="135"/>
      <c r="DU44" s="135"/>
      <c r="DV44" s="135"/>
      <c r="DW44" s="135"/>
      <c r="DX44" s="135"/>
      <c r="DY44" s="135"/>
      <c r="DZ44" s="135"/>
      <c r="EA44" s="135"/>
      <c r="EB44" s="135"/>
      <c r="EC44" s="135"/>
      <c r="ED44" s="135"/>
      <c r="EE44" s="135"/>
      <c r="EF44" s="135"/>
      <c r="EG44" s="135"/>
      <c r="EH44" s="135"/>
      <c r="EI44" s="135"/>
      <c r="EJ44" s="135"/>
      <c r="EK44" s="135"/>
      <c r="EL44" s="135"/>
      <c r="EM44" s="135"/>
      <c r="EN44" s="135"/>
      <c r="EO44" s="135"/>
      <c r="EP44" s="135"/>
      <c r="EQ44" s="135"/>
      <c r="ER44" s="135"/>
      <c r="ES44" s="135"/>
      <c r="ET44" s="135"/>
      <c r="EU44" s="135"/>
      <c r="EV44" s="135"/>
      <c r="EW44" s="135"/>
      <c r="EX44" s="135"/>
      <c r="EY44" s="135"/>
      <c r="EZ44" s="135"/>
      <c r="FA44" s="135"/>
      <c r="FB44" s="131"/>
      <c r="FC44" s="126"/>
      <c r="FD44" s="126"/>
      <c r="FE44" s="126"/>
      <c r="FF44" s="126"/>
      <c r="FG44" s="126"/>
      <c r="FH44" s="126"/>
      <c r="FI44" s="126"/>
      <c r="FJ44" s="126"/>
      <c r="FK44" s="126"/>
      <c r="FL44" s="126"/>
      <c r="FM44" s="126"/>
      <c r="FN44" s="126"/>
      <c r="FO44" s="126"/>
      <c r="FP44" s="126"/>
      <c r="FQ44" s="126"/>
      <c r="FR44" s="126"/>
      <c r="FS44" s="126"/>
      <c r="FT44" s="126"/>
      <c r="FU44" s="126"/>
      <c r="FV44" s="126"/>
      <c r="FW44" s="126"/>
      <c r="FX44" s="126"/>
      <c r="FY44" s="126"/>
      <c r="FZ44" s="126"/>
      <c r="GA44" s="126"/>
      <c r="GB44" s="126"/>
      <c r="GC44" s="126"/>
      <c r="GD44" s="126"/>
      <c r="GE44" s="126"/>
      <c r="GF44" s="126"/>
      <c r="GG44" s="126"/>
      <c r="GH44" s="126"/>
      <c r="GI44" s="126"/>
      <c r="GJ44" s="126"/>
      <c r="GK44" s="126"/>
      <c r="GL44" s="126"/>
      <c r="GM44" s="126"/>
      <c r="GN44" s="126"/>
      <c r="GO44" s="126"/>
      <c r="GP44" s="126"/>
      <c r="GQ44" s="126"/>
      <c r="GR44" s="126"/>
      <c r="GS44" s="126"/>
      <c r="GT44" s="126"/>
      <c r="GU44" s="126"/>
      <c r="GV44" s="126"/>
      <c r="GW44" s="126"/>
      <c r="GX44" s="126"/>
      <c r="GY44" s="126"/>
      <c r="GZ44" s="126"/>
      <c r="HA44" s="126"/>
      <c r="HB44" s="126"/>
      <c r="HC44" s="126"/>
      <c r="HD44" s="126"/>
      <c r="HE44" s="126"/>
      <c r="HF44" s="126"/>
      <c r="HG44" s="126"/>
      <c r="HH44" s="126"/>
      <c r="HI44" s="126"/>
      <c r="HJ44" s="126"/>
      <c r="HK44" s="126"/>
      <c r="HL44" s="126"/>
      <c r="HM44" s="126"/>
      <c r="HN44" s="126"/>
      <c r="HO44" s="126"/>
      <c r="HP44" s="126"/>
      <c r="HQ44" s="126"/>
      <c r="HR44" s="126"/>
      <c r="HS44" s="126"/>
      <c r="HT44" s="126"/>
      <c r="HU44" s="126"/>
      <c r="HV44" s="126"/>
      <c r="HW44" s="126"/>
      <c r="HX44" s="126"/>
      <c r="HY44" s="126"/>
    </row>
    <row r="45" spans="1:233" s="69" customFormat="1" ht="81" customHeight="1" x14ac:dyDescent="0.25">
      <c r="A45" s="13">
        <v>40</v>
      </c>
      <c r="B45" s="98" t="s">
        <v>643</v>
      </c>
      <c r="C45" s="67">
        <v>44348</v>
      </c>
      <c r="D45" s="67">
        <v>46203</v>
      </c>
      <c r="E45" s="160">
        <f t="shared" ref="E45" si="10">SUM(G45:M45)</f>
        <v>1.2743770000000001</v>
      </c>
      <c r="F45" s="69" t="s">
        <v>175</v>
      </c>
      <c r="I45" s="69">
        <v>0.19</v>
      </c>
      <c r="J45" s="69">
        <v>0.31437700000000002</v>
      </c>
      <c r="K45" s="69">
        <v>0.38</v>
      </c>
      <c r="L45" s="69">
        <v>0.39</v>
      </c>
      <c r="O45" s="92"/>
      <c r="P45" s="69">
        <v>0.28036299999999997</v>
      </c>
      <c r="Q45" s="9" t="s">
        <v>995</v>
      </c>
      <c r="R45" s="9" t="s">
        <v>73</v>
      </c>
      <c r="S45" s="136" t="s">
        <v>1988</v>
      </c>
      <c r="T45" s="136" t="s">
        <v>1989</v>
      </c>
      <c r="U45" s="136"/>
      <c r="V45" s="136" t="s">
        <v>1990</v>
      </c>
      <c r="W45" s="136" t="s">
        <v>1991</v>
      </c>
      <c r="X45" s="136"/>
      <c r="Y45" s="142"/>
      <c r="Z45" s="92" t="s">
        <v>402</v>
      </c>
      <c r="AA45" s="14">
        <v>0</v>
      </c>
      <c r="AB45" s="14">
        <v>0</v>
      </c>
      <c r="AC45" s="197"/>
      <c r="AD45" s="14"/>
      <c r="AE45" s="127">
        <f t="shared" si="0"/>
        <v>0</v>
      </c>
      <c r="AF45" s="127">
        <f t="shared" ref="AF45" si="11">AD45*E45</f>
        <v>0</v>
      </c>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5"/>
      <c r="BR45" s="135"/>
      <c r="BS45" s="135"/>
      <c r="BT45" s="135"/>
      <c r="BU45" s="135"/>
      <c r="BV45" s="135"/>
      <c r="BW45" s="135"/>
      <c r="BX45" s="135"/>
      <c r="BY45" s="135"/>
      <c r="BZ45" s="135"/>
      <c r="CA45" s="135"/>
      <c r="CB45" s="135"/>
      <c r="CC45" s="135"/>
      <c r="CD45" s="135"/>
      <c r="CE45" s="135"/>
      <c r="CF45" s="135"/>
      <c r="CG45" s="135"/>
      <c r="CH45" s="135"/>
      <c r="CI45" s="135"/>
      <c r="CJ45" s="135"/>
      <c r="CK45" s="135"/>
      <c r="CL45" s="135"/>
      <c r="CM45" s="135"/>
      <c r="CN45" s="135"/>
      <c r="CO45" s="135"/>
      <c r="CP45" s="135"/>
      <c r="CQ45" s="135"/>
      <c r="CR45" s="135"/>
      <c r="CS45" s="135"/>
      <c r="CT45" s="135"/>
      <c r="CU45" s="135"/>
      <c r="CV45" s="135"/>
      <c r="CW45" s="135"/>
      <c r="CX45" s="135"/>
      <c r="CY45" s="135"/>
      <c r="CZ45" s="135"/>
      <c r="DA45" s="135"/>
      <c r="DB45" s="135"/>
      <c r="DC45" s="135"/>
      <c r="DD45" s="135"/>
      <c r="DE45" s="135"/>
      <c r="DF45" s="135"/>
      <c r="DG45" s="135"/>
      <c r="DH45" s="135"/>
      <c r="DI45" s="135"/>
      <c r="DJ45" s="135"/>
      <c r="DK45" s="135"/>
      <c r="DL45" s="135"/>
      <c r="DM45" s="135"/>
      <c r="DN45" s="135"/>
      <c r="DO45" s="135"/>
      <c r="DP45" s="135"/>
      <c r="DQ45" s="135"/>
      <c r="DR45" s="135"/>
      <c r="DS45" s="135"/>
      <c r="DT45" s="135"/>
      <c r="DU45" s="135"/>
      <c r="DV45" s="135"/>
      <c r="DW45" s="135"/>
      <c r="DX45" s="135"/>
      <c r="DY45" s="135"/>
      <c r="DZ45" s="135"/>
      <c r="EA45" s="135"/>
      <c r="EB45" s="135"/>
      <c r="EC45" s="135"/>
      <c r="ED45" s="135"/>
      <c r="EE45" s="135"/>
      <c r="EF45" s="135"/>
      <c r="EG45" s="135"/>
      <c r="EH45" s="135"/>
      <c r="EI45" s="135"/>
      <c r="EJ45" s="135"/>
      <c r="EK45" s="135"/>
      <c r="EL45" s="135"/>
      <c r="EM45" s="135"/>
      <c r="EN45" s="135"/>
      <c r="EO45" s="135"/>
      <c r="EP45" s="135"/>
      <c r="EQ45" s="135"/>
      <c r="ER45" s="135"/>
      <c r="ES45" s="135"/>
      <c r="ET45" s="135"/>
      <c r="EU45" s="135"/>
      <c r="EV45" s="135"/>
      <c r="EW45" s="135"/>
      <c r="EX45" s="135"/>
      <c r="EY45" s="135"/>
      <c r="EZ45" s="135"/>
      <c r="FA45" s="135"/>
      <c r="FB45" s="131"/>
      <c r="FC45" s="126"/>
      <c r="FD45" s="126"/>
      <c r="FE45" s="126"/>
      <c r="FF45" s="126"/>
      <c r="FG45" s="126"/>
      <c r="FH45" s="126"/>
      <c r="FI45" s="126"/>
      <c r="FJ45" s="126"/>
      <c r="FK45" s="126"/>
      <c r="FL45" s="126"/>
      <c r="FM45" s="126"/>
      <c r="FN45" s="126"/>
      <c r="FO45" s="126"/>
      <c r="FP45" s="126"/>
      <c r="FQ45" s="126"/>
      <c r="FR45" s="126"/>
      <c r="FS45" s="126"/>
      <c r="FT45" s="126"/>
      <c r="FU45" s="126"/>
      <c r="FV45" s="126"/>
      <c r="FW45" s="126"/>
      <c r="FX45" s="126"/>
      <c r="FY45" s="126"/>
      <c r="FZ45" s="126"/>
      <c r="GA45" s="126"/>
      <c r="GB45" s="126"/>
      <c r="GC45" s="126"/>
      <c r="GD45" s="126"/>
      <c r="GE45" s="126"/>
      <c r="GF45" s="126"/>
      <c r="GG45" s="126"/>
      <c r="GH45" s="126"/>
      <c r="GI45" s="126"/>
      <c r="GJ45" s="126"/>
      <c r="GK45" s="126"/>
      <c r="GL45" s="126"/>
      <c r="GM45" s="126"/>
      <c r="GN45" s="126"/>
      <c r="GO45" s="126"/>
      <c r="GP45" s="126"/>
      <c r="GQ45" s="126"/>
      <c r="GR45" s="126"/>
      <c r="GS45" s="126"/>
      <c r="GT45" s="126"/>
      <c r="GU45" s="126"/>
      <c r="GV45" s="126"/>
      <c r="GW45" s="126"/>
      <c r="GX45" s="126"/>
      <c r="GY45" s="126"/>
      <c r="GZ45" s="126"/>
      <c r="HA45" s="126"/>
      <c r="HB45" s="126"/>
      <c r="HC45" s="126"/>
      <c r="HD45" s="126"/>
      <c r="HE45" s="126"/>
      <c r="HF45" s="126"/>
      <c r="HG45" s="126"/>
      <c r="HH45" s="126"/>
      <c r="HI45" s="126"/>
      <c r="HJ45" s="126"/>
      <c r="HK45" s="126"/>
      <c r="HL45" s="126"/>
      <c r="HM45" s="126"/>
      <c r="HN45" s="126"/>
      <c r="HO45" s="126"/>
      <c r="HP45" s="126"/>
      <c r="HQ45" s="126"/>
      <c r="HR45" s="126"/>
      <c r="HS45" s="126"/>
      <c r="HT45" s="126"/>
      <c r="HU45" s="126"/>
      <c r="HV45" s="126"/>
      <c r="HW45" s="126"/>
      <c r="HX45" s="126"/>
      <c r="HY45" s="126"/>
    </row>
    <row r="46" spans="1:233" s="69" customFormat="1" ht="48.75" customHeight="1" x14ac:dyDescent="0.25">
      <c r="A46" s="13">
        <v>41</v>
      </c>
      <c r="B46" s="98" t="s">
        <v>644</v>
      </c>
      <c r="C46" s="67">
        <v>44348</v>
      </c>
      <c r="D46" s="67">
        <v>46203</v>
      </c>
      <c r="E46" s="160">
        <f t="shared" si="2"/>
        <v>23.630000000000003</v>
      </c>
      <c r="F46" s="69" t="s">
        <v>175</v>
      </c>
      <c r="H46" s="69">
        <v>5.7687949999999999</v>
      </c>
      <c r="I46" s="69">
        <v>7.2211689999999997</v>
      </c>
      <c r="J46" s="69">
        <v>3.1271149999999999</v>
      </c>
      <c r="K46" s="69">
        <v>2.6475110000000002</v>
      </c>
      <c r="L46" s="69">
        <v>2.9985110000000001</v>
      </c>
      <c r="M46" s="69">
        <v>1.8668990000000001</v>
      </c>
      <c r="O46" s="92"/>
      <c r="P46" s="69">
        <v>5.2</v>
      </c>
      <c r="Q46" s="9" t="s">
        <v>995</v>
      </c>
      <c r="R46" s="9" t="s">
        <v>88</v>
      </c>
      <c r="S46" s="136" t="s">
        <v>776</v>
      </c>
      <c r="T46" s="136" t="s">
        <v>777</v>
      </c>
      <c r="U46" s="136">
        <v>2.08</v>
      </c>
      <c r="V46" s="136" t="s">
        <v>1735</v>
      </c>
      <c r="W46" s="136" t="s">
        <v>1736</v>
      </c>
      <c r="X46" s="136"/>
      <c r="Y46" s="126"/>
      <c r="Z46" s="92" t="s">
        <v>270</v>
      </c>
      <c r="AA46" s="14">
        <v>0</v>
      </c>
      <c r="AB46" s="14">
        <v>0</v>
      </c>
      <c r="AC46" s="9" t="s">
        <v>214</v>
      </c>
      <c r="AD46" s="14">
        <v>1</v>
      </c>
      <c r="AE46" s="127">
        <f t="shared" si="0"/>
        <v>0</v>
      </c>
      <c r="AF46" s="127">
        <f t="shared" si="1"/>
        <v>23.630000000000003</v>
      </c>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5"/>
      <c r="BR46" s="135"/>
      <c r="BS46" s="135"/>
      <c r="BT46" s="135"/>
      <c r="BU46" s="135"/>
      <c r="BV46" s="135"/>
      <c r="BW46" s="135"/>
      <c r="BX46" s="135"/>
      <c r="BY46" s="135"/>
      <c r="BZ46" s="135"/>
      <c r="CA46" s="135"/>
      <c r="CB46" s="135"/>
      <c r="CC46" s="135"/>
      <c r="CD46" s="135"/>
      <c r="CE46" s="135"/>
      <c r="CF46" s="135"/>
      <c r="CG46" s="135"/>
      <c r="CH46" s="135"/>
      <c r="CI46" s="135"/>
      <c r="CJ46" s="135"/>
      <c r="CK46" s="135"/>
      <c r="CL46" s="135"/>
      <c r="CM46" s="135"/>
      <c r="CN46" s="135"/>
      <c r="CO46" s="135"/>
      <c r="CP46" s="135"/>
      <c r="CQ46" s="135"/>
      <c r="CR46" s="135"/>
      <c r="CS46" s="135"/>
      <c r="CT46" s="135"/>
      <c r="CU46" s="135"/>
      <c r="CV46" s="135"/>
      <c r="CW46" s="135"/>
      <c r="CX46" s="135"/>
      <c r="CY46" s="135"/>
      <c r="CZ46" s="135"/>
      <c r="DA46" s="135"/>
      <c r="DB46" s="135"/>
      <c r="DC46" s="135"/>
      <c r="DD46" s="135"/>
      <c r="DE46" s="135"/>
      <c r="DF46" s="135"/>
      <c r="DG46" s="135"/>
      <c r="DH46" s="135"/>
      <c r="DI46" s="135"/>
      <c r="DJ46" s="135"/>
      <c r="DK46" s="135"/>
      <c r="DL46" s="135"/>
      <c r="DM46" s="135"/>
      <c r="DN46" s="135"/>
      <c r="DO46" s="135"/>
      <c r="DP46" s="135"/>
      <c r="DQ46" s="135"/>
      <c r="DR46" s="135"/>
      <c r="DS46" s="135"/>
      <c r="DT46" s="135"/>
      <c r="DU46" s="135"/>
      <c r="DV46" s="135"/>
      <c r="DW46" s="135"/>
      <c r="DX46" s="135"/>
      <c r="DY46" s="135"/>
      <c r="DZ46" s="135"/>
      <c r="EA46" s="135"/>
      <c r="EB46" s="135"/>
      <c r="EC46" s="135"/>
      <c r="ED46" s="135"/>
      <c r="EE46" s="135"/>
      <c r="EF46" s="135"/>
      <c r="EG46" s="135"/>
      <c r="EH46" s="135"/>
      <c r="EI46" s="135"/>
      <c r="EJ46" s="135"/>
      <c r="EK46" s="135"/>
      <c r="EL46" s="135"/>
      <c r="EM46" s="135"/>
      <c r="EN46" s="135"/>
      <c r="EO46" s="135"/>
      <c r="EP46" s="135"/>
      <c r="EQ46" s="135"/>
      <c r="ER46" s="135"/>
      <c r="ES46" s="135"/>
      <c r="ET46" s="135"/>
      <c r="EU46" s="135"/>
      <c r="EV46" s="135"/>
      <c r="EW46" s="135"/>
      <c r="EX46" s="135"/>
      <c r="EY46" s="135"/>
      <c r="EZ46" s="135"/>
      <c r="FA46" s="135"/>
      <c r="FB46" s="131"/>
      <c r="FC46" s="126"/>
      <c r="FD46" s="126"/>
      <c r="FE46" s="126"/>
      <c r="FF46" s="126"/>
      <c r="FG46" s="126"/>
      <c r="FH46" s="126"/>
      <c r="FI46" s="126"/>
      <c r="FJ46" s="126"/>
      <c r="FK46" s="126"/>
      <c r="FL46" s="126"/>
      <c r="FM46" s="126"/>
      <c r="FN46" s="126"/>
      <c r="FO46" s="126"/>
      <c r="FP46" s="126"/>
      <c r="FQ46" s="126"/>
      <c r="FR46" s="126"/>
      <c r="FS46" s="126"/>
      <c r="FT46" s="126"/>
      <c r="FU46" s="126"/>
      <c r="FV46" s="126"/>
      <c r="FW46" s="126"/>
      <c r="FX46" s="126"/>
      <c r="FY46" s="126"/>
      <c r="FZ46" s="126"/>
      <c r="GA46" s="126"/>
      <c r="GB46" s="126"/>
      <c r="GC46" s="126"/>
      <c r="GD46" s="126"/>
      <c r="GE46" s="126"/>
      <c r="GF46" s="126"/>
      <c r="GG46" s="126"/>
      <c r="GH46" s="126"/>
      <c r="GI46" s="126"/>
      <c r="GJ46" s="126"/>
      <c r="GK46" s="126"/>
      <c r="GL46" s="126"/>
      <c r="GM46" s="126"/>
      <c r="GN46" s="126"/>
      <c r="GO46" s="126"/>
      <c r="GP46" s="126"/>
      <c r="GQ46" s="126"/>
      <c r="GR46" s="126"/>
      <c r="GS46" s="126"/>
      <c r="GT46" s="126"/>
      <c r="GU46" s="126"/>
      <c r="GV46" s="126"/>
      <c r="GW46" s="126"/>
      <c r="GX46" s="126"/>
      <c r="GY46" s="126"/>
      <c r="GZ46" s="126"/>
      <c r="HA46" s="126"/>
      <c r="HB46" s="126"/>
      <c r="HC46" s="126"/>
      <c r="HD46" s="126"/>
      <c r="HE46" s="126"/>
      <c r="HF46" s="126"/>
      <c r="HG46" s="126"/>
      <c r="HH46" s="126"/>
      <c r="HI46" s="126"/>
      <c r="HJ46" s="126"/>
      <c r="HK46" s="126"/>
      <c r="HL46" s="126"/>
      <c r="HM46" s="126"/>
      <c r="HN46" s="126"/>
      <c r="HO46" s="126"/>
      <c r="HP46" s="126"/>
      <c r="HQ46" s="126"/>
      <c r="HR46" s="126"/>
      <c r="HS46" s="126"/>
      <c r="HT46" s="126"/>
      <c r="HU46" s="126"/>
      <c r="HV46" s="126"/>
      <c r="HW46" s="126"/>
      <c r="HX46" s="126"/>
      <c r="HY46" s="126"/>
    </row>
    <row r="47" spans="1:233" s="69" customFormat="1" ht="48.75" customHeight="1" x14ac:dyDescent="0.25">
      <c r="A47" s="13">
        <v>42</v>
      </c>
      <c r="B47" s="98" t="s">
        <v>648</v>
      </c>
      <c r="C47" s="67">
        <v>44348</v>
      </c>
      <c r="D47" s="67">
        <v>46203</v>
      </c>
      <c r="E47" s="160">
        <f t="shared" si="2"/>
        <v>66.728387999999995</v>
      </c>
      <c r="F47" s="69" t="s">
        <v>175</v>
      </c>
      <c r="H47" s="69">
        <v>0.78951199999999999</v>
      </c>
      <c r="I47" s="69">
        <v>25.245799999999999</v>
      </c>
      <c r="J47" s="69">
        <v>16.503076</v>
      </c>
      <c r="K47" s="69">
        <v>10.54</v>
      </c>
      <c r="L47" s="69">
        <v>7.55</v>
      </c>
      <c r="M47" s="69">
        <v>6.1</v>
      </c>
      <c r="N47" s="69">
        <v>5.7</v>
      </c>
      <c r="O47" s="92" t="s">
        <v>1244</v>
      </c>
      <c r="P47" s="69">
        <v>12.6769</v>
      </c>
      <c r="Q47" s="9" t="s">
        <v>2025</v>
      </c>
      <c r="R47" s="9" t="s">
        <v>137</v>
      </c>
      <c r="S47" s="136" t="s">
        <v>778</v>
      </c>
      <c r="T47" s="136" t="s">
        <v>779</v>
      </c>
      <c r="U47" s="136">
        <v>50.33</v>
      </c>
      <c r="V47" s="136" t="s">
        <v>679</v>
      </c>
      <c r="W47" s="136" t="s">
        <v>680</v>
      </c>
      <c r="X47" s="136"/>
      <c r="Y47" s="126"/>
      <c r="Z47" s="92" t="s">
        <v>331</v>
      </c>
      <c r="AA47" s="14">
        <v>0</v>
      </c>
      <c r="AB47" s="14">
        <v>0</v>
      </c>
      <c r="AC47" s="9" t="s">
        <v>243</v>
      </c>
      <c r="AD47" s="14">
        <v>1</v>
      </c>
      <c r="AE47" s="127">
        <f t="shared" si="0"/>
        <v>0</v>
      </c>
      <c r="AF47" s="127">
        <f t="shared" si="1"/>
        <v>66.728387999999995</v>
      </c>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5"/>
      <c r="BR47" s="135"/>
      <c r="BS47" s="135"/>
      <c r="BT47" s="135"/>
      <c r="BU47" s="135"/>
      <c r="BV47" s="135"/>
      <c r="BW47" s="135"/>
      <c r="BX47" s="135"/>
      <c r="BY47" s="135"/>
      <c r="BZ47" s="135"/>
      <c r="CA47" s="135"/>
      <c r="CB47" s="135"/>
      <c r="CC47" s="135"/>
      <c r="CD47" s="135"/>
      <c r="CE47" s="135"/>
      <c r="CF47" s="135"/>
      <c r="CG47" s="135"/>
      <c r="CH47" s="135"/>
      <c r="CI47" s="135"/>
      <c r="CJ47" s="135"/>
      <c r="CK47" s="135"/>
      <c r="CL47" s="135"/>
      <c r="CM47" s="135"/>
      <c r="CN47" s="135"/>
      <c r="CO47" s="135"/>
      <c r="CP47" s="135"/>
      <c r="CQ47" s="135"/>
      <c r="CR47" s="135"/>
      <c r="CS47" s="135"/>
      <c r="CT47" s="135"/>
      <c r="CU47" s="135"/>
      <c r="CV47" s="135"/>
      <c r="CW47" s="135"/>
      <c r="CX47" s="135"/>
      <c r="CY47" s="135"/>
      <c r="CZ47" s="135"/>
      <c r="DA47" s="135"/>
      <c r="DB47" s="135"/>
      <c r="DC47" s="135"/>
      <c r="DD47" s="135"/>
      <c r="DE47" s="135"/>
      <c r="DF47" s="135"/>
      <c r="DG47" s="135"/>
      <c r="DH47" s="135"/>
      <c r="DI47" s="135"/>
      <c r="DJ47" s="135"/>
      <c r="DK47" s="135"/>
      <c r="DL47" s="135"/>
      <c r="DM47" s="135"/>
      <c r="DN47" s="135"/>
      <c r="DO47" s="135"/>
      <c r="DP47" s="135"/>
      <c r="DQ47" s="135"/>
      <c r="DR47" s="135"/>
      <c r="DS47" s="135"/>
      <c r="DT47" s="135"/>
      <c r="DU47" s="135"/>
      <c r="DV47" s="135"/>
      <c r="DW47" s="135"/>
      <c r="DX47" s="135"/>
      <c r="DY47" s="135"/>
      <c r="DZ47" s="135"/>
      <c r="EA47" s="135"/>
      <c r="EB47" s="135"/>
      <c r="EC47" s="135"/>
      <c r="ED47" s="135"/>
      <c r="EE47" s="135"/>
      <c r="EF47" s="135"/>
      <c r="EG47" s="135"/>
      <c r="EH47" s="135"/>
      <c r="EI47" s="135"/>
      <c r="EJ47" s="135"/>
      <c r="EK47" s="135"/>
      <c r="EL47" s="135"/>
      <c r="EM47" s="135"/>
      <c r="EN47" s="135"/>
      <c r="EO47" s="135"/>
      <c r="EP47" s="135"/>
      <c r="EQ47" s="135"/>
      <c r="ER47" s="135"/>
      <c r="ES47" s="135"/>
      <c r="ET47" s="135"/>
      <c r="EU47" s="135"/>
      <c r="EV47" s="135"/>
      <c r="EW47" s="135"/>
      <c r="EX47" s="135"/>
      <c r="EY47" s="135"/>
      <c r="EZ47" s="135"/>
      <c r="FA47" s="135"/>
      <c r="FB47" s="131"/>
      <c r="FC47" s="126"/>
      <c r="FD47" s="126"/>
      <c r="FE47" s="126"/>
      <c r="FF47" s="126"/>
      <c r="FG47" s="126"/>
      <c r="FH47" s="126"/>
      <c r="FI47" s="126"/>
      <c r="FJ47" s="126"/>
      <c r="FK47" s="126"/>
      <c r="FL47" s="126"/>
      <c r="FM47" s="126"/>
      <c r="FN47" s="126"/>
      <c r="FO47" s="126"/>
      <c r="FP47" s="126"/>
      <c r="FQ47" s="126"/>
      <c r="FR47" s="126"/>
      <c r="FS47" s="126"/>
      <c r="FT47" s="126"/>
      <c r="FU47" s="126"/>
      <c r="FV47" s="126"/>
      <c r="FW47" s="126"/>
      <c r="FX47" s="126"/>
      <c r="FY47" s="126"/>
      <c r="FZ47" s="126"/>
      <c r="GA47" s="126"/>
      <c r="GB47" s="126"/>
      <c r="GC47" s="126"/>
      <c r="GD47" s="126"/>
      <c r="GE47" s="126"/>
      <c r="GF47" s="126"/>
      <c r="GG47" s="126"/>
      <c r="GH47" s="126"/>
      <c r="GI47" s="126"/>
      <c r="GJ47" s="126"/>
      <c r="GK47" s="126"/>
      <c r="GL47" s="126"/>
      <c r="GM47" s="126"/>
      <c r="GN47" s="126"/>
      <c r="GO47" s="126"/>
      <c r="GP47" s="126"/>
      <c r="GQ47" s="126"/>
      <c r="GR47" s="126"/>
      <c r="GS47" s="126"/>
      <c r="GT47" s="126"/>
      <c r="GU47" s="126"/>
      <c r="GV47" s="126"/>
      <c r="GW47" s="126"/>
      <c r="GX47" s="126"/>
      <c r="GY47" s="126"/>
      <c r="GZ47" s="126"/>
      <c r="HA47" s="126"/>
      <c r="HB47" s="126"/>
      <c r="HC47" s="126"/>
      <c r="HD47" s="126"/>
      <c r="HE47" s="126"/>
      <c r="HF47" s="126"/>
      <c r="HG47" s="126"/>
      <c r="HH47" s="126"/>
      <c r="HI47" s="126"/>
      <c r="HJ47" s="126"/>
      <c r="HK47" s="126"/>
      <c r="HL47" s="126"/>
      <c r="HM47" s="126"/>
      <c r="HN47" s="126"/>
      <c r="HO47" s="126"/>
      <c r="HP47" s="126"/>
      <c r="HQ47" s="126"/>
      <c r="HR47" s="126"/>
      <c r="HS47" s="126"/>
      <c r="HT47" s="126"/>
      <c r="HU47" s="126"/>
      <c r="HV47" s="126"/>
      <c r="HW47" s="126"/>
      <c r="HX47" s="126"/>
      <c r="HY47" s="126"/>
    </row>
    <row r="48" spans="1:233" s="69" customFormat="1" ht="48.75" customHeight="1" x14ac:dyDescent="0.25">
      <c r="A48" s="13">
        <v>43</v>
      </c>
      <c r="B48" s="98" t="s">
        <v>645</v>
      </c>
      <c r="C48" s="67">
        <v>44348</v>
      </c>
      <c r="D48" s="67">
        <v>46203</v>
      </c>
      <c r="E48" s="160">
        <f t="shared" si="2"/>
        <v>33.5</v>
      </c>
      <c r="F48" s="69" t="s">
        <v>175</v>
      </c>
      <c r="H48" s="69">
        <v>0.2</v>
      </c>
      <c r="I48" s="69">
        <f>2</f>
        <v>2</v>
      </c>
      <c r="J48" s="69">
        <v>6.8</v>
      </c>
      <c r="K48" s="69">
        <v>10</v>
      </c>
      <c r="L48" s="69">
        <v>10</v>
      </c>
      <c r="M48" s="69">
        <v>4.5</v>
      </c>
      <c r="O48" s="92"/>
      <c r="P48" s="69">
        <v>6.2</v>
      </c>
      <c r="Q48" s="9" t="s">
        <v>995</v>
      </c>
      <c r="R48" s="9" t="s">
        <v>113</v>
      </c>
      <c r="S48" s="136" t="s">
        <v>681</v>
      </c>
      <c r="T48" s="136" t="s">
        <v>682</v>
      </c>
      <c r="U48" s="136">
        <v>22</v>
      </c>
      <c r="V48" s="136" t="s">
        <v>683</v>
      </c>
      <c r="W48" s="136" t="s">
        <v>684</v>
      </c>
      <c r="X48" s="136"/>
      <c r="Y48" s="126"/>
      <c r="Z48" s="92" t="s">
        <v>270</v>
      </c>
      <c r="AA48" s="14">
        <v>0</v>
      </c>
      <c r="AB48" s="14">
        <v>0</v>
      </c>
      <c r="AC48" s="9" t="s">
        <v>214</v>
      </c>
      <c r="AD48" s="14">
        <v>1</v>
      </c>
      <c r="AE48" s="127">
        <f t="shared" si="0"/>
        <v>0</v>
      </c>
      <c r="AF48" s="127">
        <f t="shared" si="1"/>
        <v>33.5</v>
      </c>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5"/>
      <c r="BR48" s="135"/>
      <c r="BS48" s="135"/>
      <c r="BT48" s="135"/>
      <c r="BU48" s="135"/>
      <c r="BV48" s="135"/>
      <c r="BW48" s="135"/>
      <c r="BX48" s="135"/>
      <c r="BY48" s="135"/>
      <c r="BZ48" s="135"/>
      <c r="CA48" s="135"/>
      <c r="CB48" s="135"/>
      <c r="CC48" s="135"/>
      <c r="CD48" s="135"/>
      <c r="CE48" s="135"/>
      <c r="CF48" s="135"/>
      <c r="CG48" s="135"/>
      <c r="CH48" s="135"/>
      <c r="CI48" s="135"/>
      <c r="CJ48" s="135"/>
      <c r="CK48" s="135"/>
      <c r="CL48" s="135"/>
      <c r="CM48" s="135"/>
      <c r="CN48" s="135"/>
      <c r="CO48" s="135"/>
      <c r="CP48" s="135"/>
      <c r="CQ48" s="135"/>
      <c r="CR48" s="135"/>
      <c r="CS48" s="135"/>
      <c r="CT48" s="135"/>
      <c r="CU48" s="135"/>
      <c r="CV48" s="135"/>
      <c r="CW48" s="135"/>
      <c r="CX48" s="135"/>
      <c r="CY48" s="135"/>
      <c r="CZ48" s="135"/>
      <c r="DA48" s="135"/>
      <c r="DB48" s="135"/>
      <c r="DC48" s="135"/>
      <c r="DD48" s="135"/>
      <c r="DE48" s="135"/>
      <c r="DF48" s="135"/>
      <c r="DG48" s="135"/>
      <c r="DH48" s="135"/>
      <c r="DI48" s="135"/>
      <c r="DJ48" s="135"/>
      <c r="DK48" s="135"/>
      <c r="DL48" s="135"/>
      <c r="DM48" s="135"/>
      <c r="DN48" s="135"/>
      <c r="DO48" s="135"/>
      <c r="DP48" s="135"/>
      <c r="DQ48" s="135"/>
      <c r="DR48" s="135"/>
      <c r="DS48" s="135"/>
      <c r="DT48" s="135"/>
      <c r="DU48" s="135"/>
      <c r="DV48" s="135"/>
      <c r="DW48" s="135"/>
      <c r="DX48" s="135"/>
      <c r="DY48" s="135"/>
      <c r="DZ48" s="135"/>
      <c r="EA48" s="135"/>
      <c r="EB48" s="135"/>
      <c r="EC48" s="135"/>
      <c r="ED48" s="135"/>
      <c r="EE48" s="135"/>
      <c r="EF48" s="135"/>
      <c r="EG48" s="135"/>
      <c r="EH48" s="135"/>
      <c r="EI48" s="135"/>
      <c r="EJ48" s="135"/>
      <c r="EK48" s="135"/>
      <c r="EL48" s="135"/>
      <c r="EM48" s="135"/>
      <c r="EN48" s="135"/>
      <c r="EO48" s="135"/>
      <c r="EP48" s="135"/>
      <c r="EQ48" s="135"/>
      <c r="ER48" s="135"/>
      <c r="ES48" s="135"/>
      <c r="ET48" s="135"/>
      <c r="EU48" s="135"/>
      <c r="EV48" s="135"/>
      <c r="EW48" s="135"/>
      <c r="EX48" s="135"/>
      <c r="EY48" s="135"/>
      <c r="EZ48" s="135"/>
      <c r="FA48" s="135"/>
      <c r="FB48" s="131"/>
      <c r="FC48" s="126"/>
      <c r="FD48" s="126"/>
      <c r="FE48" s="126"/>
      <c r="FF48" s="126"/>
      <c r="FG48" s="126"/>
      <c r="FH48" s="126"/>
      <c r="FI48" s="126"/>
      <c r="FJ48" s="126"/>
      <c r="FK48" s="126"/>
      <c r="FL48" s="126"/>
      <c r="FM48" s="126"/>
      <c r="FN48" s="126"/>
      <c r="FO48" s="126"/>
      <c r="FP48" s="126"/>
      <c r="FQ48" s="126"/>
      <c r="FR48" s="126"/>
      <c r="FS48" s="126"/>
      <c r="FT48" s="126"/>
      <c r="FU48" s="126"/>
      <c r="FV48" s="126"/>
      <c r="FW48" s="126"/>
      <c r="FX48" s="126"/>
      <c r="FY48" s="126"/>
      <c r="FZ48" s="126"/>
      <c r="GA48" s="126"/>
      <c r="GB48" s="126"/>
      <c r="GC48" s="126"/>
      <c r="GD48" s="126"/>
      <c r="GE48" s="126"/>
      <c r="GF48" s="126"/>
      <c r="GG48" s="126"/>
      <c r="GH48" s="126"/>
      <c r="GI48" s="126"/>
      <c r="GJ48" s="126"/>
      <c r="GK48" s="126"/>
      <c r="GL48" s="126"/>
      <c r="GM48" s="126"/>
      <c r="GN48" s="126"/>
      <c r="GO48" s="126"/>
      <c r="GP48" s="126"/>
      <c r="GQ48" s="126"/>
      <c r="GR48" s="126"/>
      <c r="GS48" s="126"/>
      <c r="GT48" s="126"/>
      <c r="GU48" s="126"/>
      <c r="GV48" s="126"/>
      <c r="GW48" s="126"/>
      <c r="GX48" s="126"/>
      <c r="GY48" s="126"/>
      <c r="GZ48" s="126"/>
      <c r="HA48" s="126"/>
      <c r="HB48" s="126"/>
      <c r="HC48" s="126"/>
      <c r="HD48" s="126"/>
      <c r="HE48" s="126"/>
      <c r="HF48" s="126"/>
      <c r="HG48" s="126"/>
      <c r="HH48" s="126"/>
      <c r="HI48" s="126"/>
      <c r="HJ48" s="126"/>
      <c r="HK48" s="126"/>
      <c r="HL48" s="126"/>
      <c r="HM48" s="126"/>
      <c r="HN48" s="126"/>
      <c r="HO48" s="126"/>
      <c r="HP48" s="126"/>
      <c r="HQ48" s="126"/>
      <c r="HR48" s="126"/>
      <c r="HS48" s="126"/>
      <c r="HT48" s="126"/>
      <c r="HU48" s="126"/>
      <c r="HV48" s="126"/>
      <c r="HW48" s="126"/>
      <c r="HX48" s="126"/>
      <c r="HY48" s="126"/>
    </row>
    <row r="49" spans="1:233" s="69" customFormat="1" ht="48.75" customHeight="1" x14ac:dyDescent="0.25">
      <c r="A49" s="13">
        <v>44</v>
      </c>
      <c r="B49" s="98" t="s">
        <v>646</v>
      </c>
      <c r="C49" s="67">
        <v>44348</v>
      </c>
      <c r="D49" s="67">
        <v>46203</v>
      </c>
      <c r="E49" s="160">
        <f t="shared" si="2"/>
        <v>24.055039999999998</v>
      </c>
      <c r="F49" s="69" t="s">
        <v>175</v>
      </c>
      <c r="H49" s="69">
        <v>0.81799999999999995</v>
      </c>
      <c r="I49" s="69">
        <v>8.2800399999999996</v>
      </c>
      <c r="J49" s="69">
        <v>6.351</v>
      </c>
      <c r="K49" s="69">
        <v>4.2779999999999996</v>
      </c>
      <c r="L49" s="69">
        <v>2.8690000000000002</v>
      </c>
      <c r="M49" s="69">
        <v>1.4590000000000001</v>
      </c>
      <c r="O49" s="92"/>
      <c r="P49" s="69">
        <v>4.673</v>
      </c>
      <c r="Q49" s="9" t="s">
        <v>995</v>
      </c>
      <c r="R49" s="9" t="s">
        <v>96</v>
      </c>
      <c r="S49" s="136" t="s">
        <v>685</v>
      </c>
      <c r="T49" s="136" t="s">
        <v>686</v>
      </c>
      <c r="U49" s="136">
        <v>15.975</v>
      </c>
      <c r="V49" s="136" t="s">
        <v>686</v>
      </c>
      <c r="W49" s="136" t="s">
        <v>686</v>
      </c>
      <c r="X49" s="136"/>
      <c r="Y49" s="126"/>
      <c r="Z49" s="92" t="s">
        <v>270</v>
      </c>
      <c r="AA49" s="14">
        <v>0</v>
      </c>
      <c r="AB49" s="14">
        <v>0</v>
      </c>
      <c r="AC49" s="9" t="s">
        <v>214</v>
      </c>
      <c r="AD49" s="14">
        <v>1</v>
      </c>
      <c r="AE49" s="127">
        <f t="shared" si="0"/>
        <v>0</v>
      </c>
      <c r="AF49" s="127">
        <f t="shared" si="1"/>
        <v>24.055039999999998</v>
      </c>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5"/>
      <c r="BR49" s="135"/>
      <c r="BS49" s="135"/>
      <c r="BT49" s="135"/>
      <c r="BU49" s="135"/>
      <c r="BV49" s="135"/>
      <c r="BW49" s="135"/>
      <c r="BX49" s="135"/>
      <c r="BY49" s="135"/>
      <c r="BZ49" s="135"/>
      <c r="CA49" s="135"/>
      <c r="CB49" s="135"/>
      <c r="CC49" s="135"/>
      <c r="CD49" s="135"/>
      <c r="CE49" s="135"/>
      <c r="CF49" s="135"/>
      <c r="CG49" s="135"/>
      <c r="CH49" s="135"/>
      <c r="CI49" s="135"/>
      <c r="CJ49" s="135"/>
      <c r="CK49" s="135"/>
      <c r="CL49" s="135"/>
      <c r="CM49" s="135"/>
      <c r="CN49" s="135"/>
      <c r="CO49" s="135"/>
      <c r="CP49" s="135"/>
      <c r="CQ49" s="135"/>
      <c r="CR49" s="135"/>
      <c r="CS49" s="135"/>
      <c r="CT49" s="135"/>
      <c r="CU49" s="135"/>
      <c r="CV49" s="135"/>
      <c r="CW49" s="135"/>
      <c r="CX49" s="135"/>
      <c r="CY49" s="135"/>
      <c r="CZ49" s="135"/>
      <c r="DA49" s="135"/>
      <c r="DB49" s="135"/>
      <c r="DC49" s="135"/>
      <c r="DD49" s="135"/>
      <c r="DE49" s="135"/>
      <c r="DF49" s="135"/>
      <c r="DG49" s="135"/>
      <c r="DH49" s="135"/>
      <c r="DI49" s="135"/>
      <c r="DJ49" s="135"/>
      <c r="DK49" s="135"/>
      <c r="DL49" s="135"/>
      <c r="DM49" s="135"/>
      <c r="DN49" s="135"/>
      <c r="DO49" s="135"/>
      <c r="DP49" s="135"/>
      <c r="DQ49" s="135"/>
      <c r="DR49" s="135"/>
      <c r="DS49" s="135"/>
      <c r="DT49" s="135"/>
      <c r="DU49" s="135"/>
      <c r="DV49" s="135"/>
      <c r="DW49" s="135"/>
      <c r="DX49" s="135"/>
      <c r="DY49" s="135"/>
      <c r="DZ49" s="135"/>
      <c r="EA49" s="135"/>
      <c r="EB49" s="135"/>
      <c r="EC49" s="135"/>
      <c r="ED49" s="135"/>
      <c r="EE49" s="135"/>
      <c r="EF49" s="135"/>
      <c r="EG49" s="135"/>
      <c r="EH49" s="135"/>
      <c r="EI49" s="135"/>
      <c r="EJ49" s="135"/>
      <c r="EK49" s="135"/>
      <c r="EL49" s="135"/>
      <c r="EM49" s="135"/>
      <c r="EN49" s="135"/>
      <c r="EO49" s="135"/>
      <c r="EP49" s="135"/>
      <c r="EQ49" s="135"/>
      <c r="ER49" s="135"/>
      <c r="ES49" s="135"/>
      <c r="ET49" s="135"/>
      <c r="EU49" s="135"/>
      <c r="EV49" s="135"/>
      <c r="EW49" s="135"/>
      <c r="EX49" s="135"/>
      <c r="EY49" s="135"/>
      <c r="EZ49" s="135"/>
      <c r="FA49" s="135"/>
      <c r="FB49" s="131"/>
      <c r="FC49" s="126"/>
      <c r="FD49" s="126"/>
      <c r="FE49" s="126"/>
      <c r="FF49" s="126"/>
      <c r="FG49" s="126"/>
      <c r="FH49" s="126"/>
      <c r="FI49" s="126"/>
      <c r="FJ49" s="126"/>
      <c r="FK49" s="126"/>
      <c r="FL49" s="126"/>
      <c r="FM49" s="126"/>
      <c r="FN49" s="126"/>
      <c r="FO49" s="126"/>
      <c r="FP49" s="126"/>
      <c r="FQ49" s="126"/>
      <c r="FR49" s="126"/>
      <c r="FS49" s="126"/>
      <c r="FT49" s="126"/>
      <c r="FU49" s="126"/>
      <c r="FV49" s="126"/>
      <c r="FW49" s="126"/>
      <c r="FX49" s="126"/>
      <c r="FY49" s="126"/>
      <c r="FZ49" s="126"/>
      <c r="GA49" s="126"/>
      <c r="GB49" s="126"/>
      <c r="GC49" s="126"/>
      <c r="GD49" s="126"/>
      <c r="GE49" s="126"/>
      <c r="GF49" s="126"/>
      <c r="GG49" s="126"/>
      <c r="GH49" s="126"/>
      <c r="GI49" s="126"/>
      <c r="GJ49" s="126"/>
      <c r="GK49" s="126"/>
      <c r="GL49" s="126"/>
      <c r="GM49" s="126"/>
      <c r="GN49" s="126"/>
      <c r="GO49" s="126"/>
      <c r="GP49" s="126"/>
      <c r="GQ49" s="126"/>
      <c r="GR49" s="126"/>
      <c r="GS49" s="126"/>
      <c r="GT49" s="126"/>
      <c r="GU49" s="126"/>
      <c r="GV49" s="126"/>
      <c r="GW49" s="126"/>
      <c r="GX49" s="126"/>
      <c r="GY49" s="126"/>
      <c r="GZ49" s="126"/>
      <c r="HA49" s="126"/>
      <c r="HB49" s="126"/>
      <c r="HC49" s="126"/>
      <c r="HD49" s="126"/>
      <c r="HE49" s="126"/>
      <c r="HF49" s="126"/>
      <c r="HG49" s="126"/>
      <c r="HH49" s="126"/>
      <c r="HI49" s="126"/>
      <c r="HJ49" s="126"/>
      <c r="HK49" s="126"/>
      <c r="HL49" s="126"/>
      <c r="HM49" s="126"/>
      <c r="HN49" s="126"/>
      <c r="HO49" s="126"/>
      <c r="HP49" s="126"/>
      <c r="HQ49" s="126"/>
      <c r="HR49" s="126"/>
      <c r="HS49" s="126"/>
      <c r="HT49" s="126"/>
      <c r="HU49" s="126"/>
      <c r="HV49" s="126"/>
      <c r="HW49" s="126"/>
      <c r="HX49" s="126"/>
      <c r="HY49" s="126"/>
    </row>
    <row r="50" spans="1:233" s="69" customFormat="1" ht="48.75" customHeight="1" x14ac:dyDescent="0.25">
      <c r="A50" s="13">
        <v>45</v>
      </c>
      <c r="B50" s="98" t="s">
        <v>678</v>
      </c>
      <c r="C50" s="67">
        <v>44348</v>
      </c>
      <c r="D50" s="67">
        <v>46022</v>
      </c>
      <c r="E50" s="160">
        <f t="shared" si="2"/>
        <v>9.8999999999999986</v>
      </c>
      <c r="F50" s="69" t="s">
        <v>175</v>
      </c>
      <c r="H50" s="69">
        <v>0.36099999999999999</v>
      </c>
      <c r="I50" s="69">
        <v>1.7450000000000001</v>
      </c>
      <c r="J50" s="69">
        <v>2.0099999999999998</v>
      </c>
      <c r="K50" s="69">
        <v>3.1589999999999998</v>
      </c>
      <c r="L50" s="69">
        <v>2.625</v>
      </c>
      <c r="O50" s="92"/>
      <c r="P50" s="69">
        <v>1.6316299999999999</v>
      </c>
      <c r="Q50" s="9" t="s">
        <v>995</v>
      </c>
      <c r="R50" s="9" t="s">
        <v>127</v>
      </c>
      <c r="S50" s="136" t="s">
        <v>780</v>
      </c>
      <c r="T50" s="136" t="s">
        <v>687</v>
      </c>
      <c r="U50" s="136">
        <v>6</v>
      </c>
      <c r="V50" s="136" t="s">
        <v>688</v>
      </c>
      <c r="W50" s="136" t="s">
        <v>689</v>
      </c>
      <c r="X50" s="136"/>
      <c r="Y50" s="126"/>
      <c r="Z50" s="92" t="s">
        <v>270</v>
      </c>
      <c r="AA50" s="14">
        <v>0</v>
      </c>
      <c r="AB50" s="14">
        <v>0</v>
      </c>
      <c r="AC50" s="9" t="s">
        <v>214</v>
      </c>
      <c r="AD50" s="14">
        <v>1</v>
      </c>
      <c r="AE50" s="127">
        <f t="shared" si="0"/>
        <v>0</v>
      </c>
      <c r="AF50" s="127">
        <f t="shared" si="1"/>
        <v>9.8999999999999986</v>
      </c>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5"/>
      <c r="BR50" s="135"/>
      <c r="BS50" s="135"/>
      <c r="BT50" s="135"/>
      <c r="BU50" s="135"/>
      <c r="BV50" s="135"/>
      <c r="BW50" s="135"/>
      <c r="BX50" s="135"/>
      <c r="BY50" s="135"/>
      <c r="BZ50" s="135"/>
      <c r="CA50" s="135"/>
      <c r="CB50" s="135"/>
      <c r="CC50" s="135"/>
      <c r="CD50" s="135"/>
      <c r="CE50" s="135"/>
      <c r="CF50" s="135"/>
      <c r="CG50" s="135"/>
      <c r="CH50" s="135"/>
      <c r="CI50" s="135"/>
      <c r="CJ50" s="135"/>
      <c r="CK50" s="135"/>
      <c r="CL50" s="135"/>
      <c r="CM50" s="135"/>
      <c r="CN50" s="135"/>
      <c r="CO50" s="135"/>
      <c r="CP50" s="135"/>
      <c r="CQ50" s="135"/>
      <c r="CR50" s="135"/>
      <c r="CS50" s="135"/>
      <c r="CT50" s="135"/>
      <c r="CU50" s="135"/>
      <c r="CV50" s="135"/>
      <c r="CW50" s="135"/>
      <c r="CX50" s="135"/>
      <c r="CY50" s="135"/>
      <c r="CZ50" s="135"/>
      <c r="DA50" s="135"/>
      <c r="DB50" s="135"/>
      <c r="DC50" s="135"/>
      <c r="DD50" s="135"/>
      <c r="DE50" s="135"/>
      <c r="DF50" s="135"/>
      <c r="DG50" s="135"/>
      <c r="DH50" s="135"/>
      <c r="DI50" s="135"/>
      <c r="DJ50" s="135"/>
      <c r="DK50" s="135"/>
      <c r="DL50" s="135"/>
      <c r="DM50" s="135"/>
      <c r="DN50" s="135"/>
      <c r="DO50" s="135"/>
      <c r="DP50" s="135"/>
      <c r="DQ50" s="135"/>
      <c r="DR50" s="135"/>
      <c r="DS50" s="135"/>
      <c r="DT50" s="135"/>
      <c r="DU50" s="135"/>
      <c r="DV50" s="135"/>
      <c r="DW50" s="135"/>
      <c r="DX50" s="135"/>
      <c r="DY50" s="135"/>
      <c r="DZ50" s="135"/>
      <c r="EA50" s="135"/>
      <c r="EB50" s="135"/>
      <c r="EC50" s="135"/>
      <c r="ED50" s="135"/>
      <c r="EE50" s="135"/>
      <c r="EF50" s="135"/>
      <c r="EG50" s="135"/>
      <c r="EH50" s="135"/>
      <c r="EI50" s="135"/>
      <c r="EJ50" s="135"/>
      <c r="EK50" s="135"/>
      <c r="EL50" s="135"/>
      <c r="EM50" s="135"/>
      <c r="EN50" s="135"/>
      <c r="EO50" s="135"/>
      <c r="EP50" s="135"/>
      <c r="EQ50" s="135"/>
      <c r="ER50" s="135"/>
      <c r="ES50" s="135"/>
      <c r="ET50" s="135"/>
      <c r="EU50" s="135"/>
      <c r="EV50" s="135"/>
      <c r="EW50" s="135"/>
      <c r="EX50" s="135"/>
      <c r="EY50" s="135"/>
      <c r="EZ50" s="135"/>
      <c r="FA50" s="135"/>
      <c r="FB50" s="131"/>
      <c r="FC50" s="126"/>
      <c r="FD50" s="126"/>
      <c r="FE50" s="126"/>
      <c r="FF50" s="126"/>
      <c r="FG50" s="126"/>
      <c r="FH50" s="126"/>
      <c r="FI50" s="126"/>
      <c r="FJ50" s="126"/>
      <c r="FK50" s="126"/>
      <c r="FL50" s="126"/>
      <c r="FM50" s="126"/>
      <c r="FN50" s="126"/>
      <c r="FO50" s="126"/>
      <c r="FP50" s="126"/>
      <c r="FQ50" s="126"/>
      <c r="FR50" s="126"/>
      <c r="FS50" s="126"/>
      <c r="FT50" s="126"/>
      <c r="FU50" s="126"/>
      <c r="FV50" s="126"/>
      <c r="FW50" s="126"/>
      <c r="FX50" s="126"/>
      <c r="FY50" s="126"/>
      <c r="FZ50" s="126"/>
      <c r="GA50" s="126"/>
      <c r="GB50" s="126"/>
      <c r="GC50" s="126"/>
      <c r="GD50" s="126"/>
      <c r="GE50" s="126"/>
      <c r="GF50" s="126"/>
      <c r="GG50" s="126"/>
      <c r="GH50" s="126"/>
      <c r="GI50" s="126"/>
      <c r="GJ50" s="126"/>
      <c r="GK50" s="126"/>
      <c r="GL50" s="126"/>
      <c r="GM50" s="126"/>
      <c r="GN50" s="126"/>
      <c r="GO50" s="126"/>
      <c r="GP50" s="126"/>
      <c r="GQ50" s="126"/>
      <c r="GR50" s="126"/>
      <c r="GS50" s="126"/>
      <c r="GT50" s="126"/>
      <c r="GU50" s="126"/>
      <c r="GV50" s="126"/>
      <c r="GW50" s="126"/>
      <c r="GX50" s="126"/>
      <c r="GY50" s="126"/>
      <c r="GZ50" s="126"/>
      <c r="HA50" s="126"/>
      <c r="HB50" s="126"/>
      <c r="HC50" s="126"/>
      <c r="HD50" s="126"/>
      <c r="HE50" s="126"/>
      <c r="HF50" s="126"/>
      <c r="HG50" s="126"/>
      <c r="HH50" s="126"/>
      <c r="HI50" s="126"/>
      <c r="HJ50" s="126"/>
      <c r="HK50" s="126"/>
      <c r="HL50" s="126"/>
      <c r="HM50" s="126"/>
      <c r="HN50" s="126"/>
      <c r="HO50" s="126"/>
      <c r="HP50" s="126"/>
      <c r="HQ50" s="126"/>
      <c r="HR50" s="126"/>
      <c r="HS50" s="126"/>
      <c r="HT50" s="126"/>
      <c r="HU50" s="126"/>
      <c r="HV50" s="126"/>
      <c r="HW50" s="126"/>
      <c r="HX50" s="126"/>
      <c r="HY50" s="126"/>
    </row>
    <row r="51" spans="1:233" s="69" customFormat="1" ht="48.75" customHeight="1" x14ac:dyDescent="0.25">
      <c r="A51" s="13">
        <v>46</v>
      </c>
      <c r="B51" s="98" t="s">
        <v>647</v>
      </c>
      <c r="C51" s="67">
        <v>44348</v>
      </c>
      <c r="D51" s="67">
        <v>46203</v>
      </c>
      <c r="E51" s="160">
        <f t="shared" si="2"/>
        <v>10.3139617</v>
      </c>
      <c r="F51" s="69" t="s">
        <v>175</v>
      </c>
      <c r="H51" s="69">
        <v>3.3816300000000001E-2</v>
      </c>
      <c r="I51" s="69">
        <v>0.78200119999999995</v>
      </c>
      <c r="J51" s="69">
        <v>1.9444353999999999</v>
      </c>
      <c r="K51" s="69">
        <v>3.538027</v>
      </c>
      <c r="L51" s="69">
        <v>2.0602561000000001</v>
      </c>
      <c r="M51" s="69">
        <v>1.9554256999999999</v>
      </c>
      <c r="O51" s="92"/>
      <c r="P51" s="69">
        <v>2.19</v>
      </c>
      <c r="Q51" s="9" t="s">
        <v>995</v>
      </c>
      <c r="R51" s="9" t="s">
        <v>90</v>
      </c>
      <c r="S51" s="136" t="s">
        <v>690</v>
      </c>
      <c r="T51" s="136" t="s">
        <v>691</v>
      </c>
      <c r="U51" s="136">
        <v>32.9</v>
      </c>
      <c r="V51" s="136" t="s">
        <v>976</v>
      </c>
      <c r="W51" s="136" t="s">
        <v>977</v>
      </c>
      <c r="X51" s="136"/>
      <c r="Y51" s="126"/>
      <c r="Z51" s="92"/>
      <c r="AA51" s="14"/>
      <c r="AB51" s="14"/>
      <c r="AC51" s="9" t="s">
        <v>216</v>
      </c>
      <c r="AD51" s="14">
        <v>1</v>
      </c>
      <c r="AE51" s="127">
        <f t="shared" si="0"/>
        <v>0</v>
      </c>
      <c r="AF51" s="127">
        <f t="shared" si="1"/>
        <v>10.3139617</v>
      </c>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5"/>
      <c r="BR51" s="135"/>
      <c r="BS51" s="135"/>
      <c r="BT51" s="135"/>
      <c r="BU51" s="135"/>
      <c r="BV51" s="135"/>
      <c r="BW51" s="135"/>
      <c r="BX51" s="135"/>
      <c r="BY51" s="135"/>
      <c r="BZ51" s="135"/>
      <c r="CA51" s="135"/>
      <c r="CB51" s="135"/>
      <c r="CC51" s="135"/>
      <c r="CD51" s="135"/>
      <c r="CE51" s="135"/>
      <c r="CF51" s="135"/>
      <c r="CG51" s="135"/>
      <c r="CH51" s="135"/>
      <c r="CI51" s="135"/>
      <c r="CJ51" s="135"/>
      <c r="CK51" s="135"/>
      <c r="CL51" s="135"/>
      <c r="CM51" s="135"/>
      <c r="CN51" s="135"/>
      <c r="CO51" s="135"/>
      <c r="CP51" s="135"/>
      <c r="CQ51" s="135"/>
      <c r="CR51" s="135"/>
      <c r="CS51" s="135"/>
      <c r="CT51" s="135"/>
      <c r="CU51" s="135"/>
      <c r="CV51" s="135"/>
      <c r="CW51" s="135"/>
      <c r="CX51" s="135"/>
      <c r="CY51" s="135"/>
      <c r="CZ51" s="135"/>
      <c r="DA51" s="135"/>
      <c r="DB51" s="135"/>
      <c r="DC51" s="135"/>
      <c r="DD51" s="135"/>
      <c r="DE51" s="135"/>
      <c r="DF51" s="135"/>
      <c r="DG51" s="135"/>
      <c r="DH51" s="135"/>
      <c r="DI51" s="135"/>
      <c r="DJ51" s="135"/>
      <c r="DK51" s="135"/>
      <c r="DL51" s="135"/>
      <c r="DM51" s="135"/>
      <c r="DN51" s="135"/>
      <c r="DO51" s="135"/>
      <c r="DP51" s="135"/>
      <c r="DQ51" s="135"/>
      <c r="DR51" s="135"/>
      <c r="DS51" s="135"/>
      <c r="DT51" s="135"/>
      <c r="DU51" s="135"/>
      <c r="DV51" s="135"/>
      <c r="DW51" s="135"/>
      <c r="DX51" s="135"/>
      <c r="DY51" s="135"/>
      <c r="DZ51" s="135"/>
      <c r="EA51" s="135"/>
      <c r="EB51" s="135"/>
      <c r="EC51" s="135"/>
      <c r="ED51" s="135"/>
      <c r="EE51" s="135"/>
      <c r="EF51" s="135"/>
      <c r="EG51" s="135"/>
      <c r="EH51" s="135"/>
      <c r="EI51" s="135"/>
      <c r="EJ51" s="135"/>
      <c r="EK51" s="135"/>
      <c r="EL51" s="135"/>
      <c r="EM51" s="135"/>
      <c r="EN51" s="135"/>
      <c r="EO51" s="135"/>
      <c r="EP51" s="135"/>
      <c r="EQ51" s="135"/>
      <c r="ER51" s="135"/>
      <c r="ES51" s="135"/>
      <c r="ET51" s="135"/>
      <c r="EU51" s="135"/>
      <c r="EV51" s="135"/>
      <c r="EW51" s="135"/>
      <c r="EX51" s="135"/>
      <c r="EY51" s="135"/>
      <c r="EZ51" s="135"/>
      <c r="FA51" s="135"/>
      <c r="FB51" s="131"/>
      <c r="FC51" s="126"/>
      <c r="FD51" s="126"/>
      <c r="FE51" s="126"/>
      <c r="FF51" s="126"/>
      <c r="FG51" s="126"/>
      <c r="FH51" s="126"/>
      <c r="FI51" s="126"/>
      <c r="FJ51" s="126"/>
      <c r="FK51" s="126"/>
      <c r="FL51" s="126"/>
      <c r="FM51" s="126"/>
      <c r="FN51" s="126"/>
      <c r="FO51" s="126"/>
      <c r="FP51" s="126"/>
      <c r="FQ51" s="126"/>
      <c r="FR51" s="126"/>
      <c r="FS51" s="126"/>
      <c r="FT51" s="126"/>
      <c r="FU51" s="126"/>
      <c r="FV51" s="126"/>
      <c r="FW51" s="126"/>
      <c r="FX51" s="126"/>
      <c r="FY51" s="126"/>
      <c r="FZ51" s="126"/>
      <c r="GA51" s="126"/>
      <c r="GB51" s="126"/>
      <c r="GC51" s="126"/>
      <c r="GD51" s="126"/>
      <c r="GE51" s="126"/>
      <c r="GF51" s="126"/>
      <c r="GG51" s="126"/>
      <c r="GH51" s="126"/>
      <c r="GI51" s="126"/>
      <c r="GJ51" s="126"/>
      <c r="GK51" s="126"/>
      <c r="GL51" s="126"/>
      <c r="GM51" s="126"/>
      <c r="GN51" s="126"/>
      <c r="GO51" s="126"/>
      <c r="GP51" s="126"/>
      <c r="GQ51" s="126"/>
      <c r="GR51" s="126"/>
      <c r="GS51" s="126"/>
      <c r="GT51" s="126"/>
      <c r="GU51" s="126"/>
      <c r="GV51" s="126"/>
      <c r="GW51" s="126"/>
      <c r="GX51" s="126"/>
      <c r="GY51" s="126"/>
      <c r="GZ51" s="126"/>
      <c r="HA51" s="126"/>
      <c r="HB51" s="126"/>
      <c r="HC51" s="126"/>
      <c r="HD51" s="126"/>
      <c r="HE51" s="126"/>
      <c r="HF51" s="126"/>
      <c r="HG51" s="126"/>
      <c r="HH51" s="126"/>
      <c r="HI51" s="126"/>
      <c r="HJ51" s="126"/>
      <c r="HK51" s="126"/>
      <c r="HL51" s="126"/>
      <c r="HM51" s="126"/>
      <c r="HN51" s="126"/>
      <c r="HO51" s="126"/>
      <c r="HP51" s="126"/>
      <c r="HQ51" s="126"/>
      <c r="HR51" s="126"/>
      <c r="HS51" s="126"/>
      <c r="HT51" s="126"/>
      <c r="HU51" s="126"/>
      <c r="HV51" s="126"/>
      <c r="HW51" s="126"/>
      <c r="HX51" s="126"/>
      <c r="HY51" s="126"/>
    </row>
    <row r="52" spans="1:233" s="69" customFormat="1" ht="48.75" customHeight="1" x14ac:dyDescent="0.25">
      <c r="A52" s="13">
        <v>47</v>
      </c>
      <c r="B52" s="98" t="s">
        <v>677</v>
      </c>
      <c r="C52" s="67">
        <v>44562</v>
      </c>
      <c r="D52" s="67">
        <v>46203</v>
      </c>
      <c r="E52" s="160">
        <f t="shared" si="2"/>
        <v>30</v>
      </c>
      <c r="F52" s="69" t="s">
        <v>175</v>
      </c>
      <c r="I52" s="69">
        <v>2</v>
      </c>
      <c r="J52" s="69">
        <v>8</v>
      </c>
      <c r="K52" s="69">
        <v>8</v>
      </c>
      <c r="L52" s="69">
        <v>6</v>
      </c>
      <c r="M52" s="69">
        <v>6</v>
      </c>
      <c r="O52" s="92"/>
      <c r="Q52" s="9"/>
      <c r="R52" s="9" t="s">
        <v>100</v>
      </c>
      <c r="S52" s="136" t="s">
        <v>692</v>
      </c>
      <c r="T52" s="136" t="s">
        <v>781</v>
      </c>
      <c r="U52" s="136">
        <v>108</v>
      </c>
      <c r="V52" s="136" t="s">
        <v>781</v>
      </c>
      <c r="W52" s="136" t="s">
        <v>693</v>
      </c>
      <c r="X52" s="136"/>
      <c r="Y52" s="164"/>
      <c r="Z52" s="92" t="s">
        <v>329</v>
      </c>
      <c r="AA52" s="14">
        <v>0</v>
      </c>
      <c r="AB52" s="14">
        <v>0</v>
      </c>
      <c r="AC52" s="9" t="s">
        <v>204</v>
      </c>
      <c r="AD52" s="14">
        <v>1</v>
      </c>
      <c r="AE52" s="127">
        <f t="shared" si="0"/>
        <v>0</v>
      </c>
      <c r="AF52" s="127">
        <f t="shared" si="1"/>
        <v>30</v>
      </c>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5"/>
      <c r="BR52" s="135"/>
      <c r="BS52" s="135"/>
      <c r="BT52" s="135"/>
      <c r="BU52" s="135"/>
      <c r="BV52" s="135"/>
      <c r="BW52" s="135"/>
      <c r="BX52" s="135"/>
      <c r="BY52" s="135"/>
      <c r="BZ52" s="135"/>
      <c r="CA52" s="135"/>
      <c r="CB52" s="135"/>
      <c r="CC52" s="135"/>
      <c r="CD52" s="135"/>
      <c r="CE52" s="135"/>
      <c r="CF52" s="135"/>
      <c r="CG52" s="135"/>
      <c r="CH52" s="135"/>
      <c r="CI52" s="135"/>
      <c r="CJ52" s="135"/>
      <c r="CK52" s="135"/>
      <c r="CL52" s="135"/>
      <c r="CM52" s="135"/>
      <c r="CN52" s="135"/>
      <c r="CO52" s="135"/>
      <c r="CP52" s="135"/>
      <c r="CQ52" s="135"/>
      <c r="CR52" s="135"/>
      <c r="CS52" s="135"/>
      <c r="CT52" s="135"/>
      <c r="CU52" s="135"/>
      <c r="CV52" s="135"/>
      <c r="CW52" s="135"/>
      <c r="CX52" s="135"/>
      <c r="CY52" s="135"/>
      <c r="CZ52" s="135"/>
      <c r="DA52" s="135"/>
      <c r="DB52" s="135"/>
      <c r="DC52" s="135"/>
      <c r="DD52" s="135"/>
      <c r="DE52" s="135"/>
      <c r="DF52" s="135"/>
      <c r="DG52" s="135"/>
      <c r="DH52" s="135"/>
      <c r="DI52" s="135"/>
      <c r="DJ52" s="135"/>
      <c r="DK52" s="135"/>
      <c r="DL52" s="135"/>
      <c r="DM52" s="135"/>
      <c r="DN52" s="135"/>
      <c r="DO52" s="135"/>
      <c r="DP52" s="135"/>
      <c r="DQ52" s="135"/>
      <c r="DR52" s="135"/>
      <c r="DS52" s="135"/>
      <c r="DT52" s="135"/>
      <c r="DU52" s="135"/>
      <c r="DV52" s="135"/>
      <c r="DW52" s="135"/>
      <c r="DX52" s="135"/>
      <c r="DY52" s="135"/>
      <c r="DZ52" s="135"/>
      <c r="EA52" s="135"/>
      <c r="EB52" s="135"/>
      <c r="EC52" s="135"/>
      <c r="ED52" s="135"/>
      <c r="EE52" s="135"/>
      <c r="EF52" s="135"/>
      <c r="EG52" s="135"/>
      <c r="EH52" s="135"/>
      <c r="EI52" s="135"/>
      <c r="EJ52" s="135"/>
      <c r="EK52" s="135"/>
      <c r="EL52" s="135"/>
      <c r="EM52" s="135"/>
      <c r="EN52" s="135"/>
      <c r="EO52" s="135"/>
      <c r="EP52" s="135"/>
      <c r="EQ52" s="135"/>
      <c r="ER52" s="135"/>
      <c r="ES52" s="135"/>
      <c r="ET52" s="135"/>
      <c r="EU52" s="135"/>
      <c r="EV52" s="135"/>
      <c r="EW52" s="135"/>
      <c r="EX52" s="135"/>
      <c r="EY52" s="135"/>
      <c r="EZ52" s="135"/>
      <c r="FA52" s="135"/>
      <c r="FB52" s="131"/>
      <c r="FC52" s="126"/>
      <c r="FD52" s="126"/>
      <c r="FE52" s="126"/>
      <c r="FF52" s="126"/>
      <c r="FG52" s="126"/>
      <c r="FH52" s="126"/>
      <c r="FI52" s="126"/>
      <c r="FJ52" s="126"/>
      <c r="FK52" s="126"/>
      <c r="FL52" s="126"/>
      <c r="FM52" s="126"/>
      <c r="FN52" s="126"/>
      <c r="FO52" s="126"/>
      <c r="FP52" s="126"/>
      <c r="FQ52" s="126"/>
      <c r="FR52" s="126"/>
      <c r="FS52" s="126"/>
      <c r="FT52" s="126"/>
      <c r="FU52" s="126"/>
      <c r="FV52" s="126"/>
      <c r="FW52" s="126"/>
      <c r="FX52" s="126"/>
      <c r="FY52" s="126"/>
      <c r="FZ52" s="126"/>
      <c r="GA52" s="126"/>
      <c r="GB52" s="126"/>
      <c r="GC52" s="126"/>
      <c r="GD52" s="126"/>
      <c r="GE52" s="126"/>
      <c r="GF52" s="126"/>
      <c r="GG52" s="126"/>
      <c r="GH52" s="126"/>
      <c r="GI52" s="126"/>
      <c r="GJ52" s="126"/>
      <c r="GK52" s="126"/>
      <c r="GL52" s="126"/>
      <c r="GM52" s="126"/>
      <c r="GN52" s="126"/>
      <c r="GO52" s="126"/>
      <c r="GP52" s="126"/>
      <c r="GQ52" s="126"/>
      <c r="GR52" s="126"/>
      <c r="GS52" s="126"/>
      <c r="GT52" s="126"/>
      <c r="GU52" s="126"/>
      <c r="GV52" s="126"/>
      <c r="GW52" s="126"/>
      <c r="GX52" s="126"/>
      <c r="GY52" s="126"/>
      <c r="GZ52" s="126"/>
      <c r="HA52" s="126"/>
      <c r="HB52" s="126"/>
      <c r="HC52" s="126"/>
      <c r="HD52" s="126"/>
      <c r="HE52" s="126"/>
      <c r="HF52" s="126"/>
      <c r="HG52" s="126"/>
      <c r="HH52" s="126"/>
      <c r="HI52" s="126"/>
      <c r="HJ52" s="126"/>
      <c r="HK52" s="126"/>
      <c r="HL52" s="126"/>
      <c r="HM52" s="126"/>
      <c r="HN52" s="126"/>
      <c r="HO52" s="126"/>
      <c r="HP52" s="126"/>
      <c r="HQ52" s="126"/>
      <c r="HR52" s="126"/>
      <c r="HS52" s="126"/>
      <c r="HT52" s="126"/>
      <c r="HU52" s="126"/>
      <c r="HV52" s="126"/>
      <c r="HW52" s="126"/>
      <c r="HX52" s="126"/>
      <c r="HY52" s="126"/>
    </row>
    <row r="53" spans="1:233" s="69" customFormat="1" ht="60.75" customHeight="1" x14ac:dyDescent="0.25">
      <c r="A53" s="13">
        <v>48</v>
      </c>
      <c r="B53" s="98" t="s">
        <v>794</v>
      </c>
      <c r="C53" s="67">
        <v>44348</v>
      </c>
      <c r="D53" s="67">
        <v>46203</v>
      </c>
      <c r="E53" s="160">
        <f t="shared" si="2"/>
        <v>14.7</v>
      </c>
      <c r="F53" s="69" t="s">
        <v>175</v>
      </c>
      <c r="H53" s="69">
        <v>0.1</v>
      </c>
      <c r="I53" s="69">
        <v>3.15</v>
      </c>
      <c r="J53" s="69">
        <v>3.08</v>
      </c>
      <c r="K53" s="69">
        <v>3.19</v>
      </c>
      <c r="L53" s="69">
        <v>3.24</v>
      </c>
      <c r="M53" s="69">
        <v>1.94</v>
      </c>
      <c r="O53" s="92"/>
      <c r="P53" s="69">
        <v>0.6</v>
      </c>
      <c r="Q53" s="9" t="s">
        <v>1026</v>
      </c>
      <c r="R53" s="9" t="s">
        <v>77</v>
      </c>
      <c r="S53" s="136" t="s">
        <v>694</v>
      </c>
      <c r="T53" s="136" t="s">
        <v>695</v>
      </c>
      <c r="U53" s="136">
        <v>15.29</v>
      </c>
      <c r="V53" s="136" t="s">
        <v>1024</v>
      </c>
      <c r="W53" s="136" t="s">
        <v>698</v>
      </c>
      <c r="X53" s="136"/>
      <c r="Y53" s="126"/>
      <c r="Z53" s="92" t="s">
        <v>266</v>
      </c>
      <c r="AA53" s="14">
        <v>0</v>
      </c>
      <c r="AB53" s="14">
        <v>0</v>
      </c>
      <c r="AC53" s="9"/>
      <c r="AD53" s="14"/>
      <c r="AE53" s="127">
        <f t="shared" si="0"/>
        <v>0</v>
      </c>
      <c r="AF53" s="127">
        <f t="shared" si="1"/>
        <v>0</v>
      </c>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5"/>
      <c r="BR53" s="135"/>
      <c r="BS53" s="135"/>
      <c r="BT53" s="135"/>
      <c r="BU53" s="135"/>
      <c r="BV53" s="135"/>
      <c r="BW53" s="135"/>
      <c r="BX53" s="135"/>
      <c r="BY53" s="135"/>
      <c r="BZ53" s="135"/>
      <c r="CA53" s="135"/>
      <c r="CB53" s="135"/>
      <c r="CC53" s="135"/>
      <c r="CD53" s="135"/>
      <c r="CE53" s="135"/>
      <c r="CF53" s="135"/>
      <c r="CG53" s="135"/>
      <c r="CH53" s="135"/>
      <c r="CI53" s="135"/>
      <c r="CJ53" s="135"/>
      <c r="CK53" s="135"/>
      <c r="CL53" s="135"/>
      <c r="CM53" s="135"/>
      <c r="CN53" s="135"/>
      <c r="CO53" s="135"/>
      <c r="CP53" s="135"/>
      <c r="CQ53" s="135"/>
      <c r="CR53" s="135"/>
      <c r="CS53" s="135"/>
      <c r="CT53" s="135"/>
      <c r="CU53" s="135"/>
      <c r="CV53" s="135"/>
      <c r="CW53" s="135"/>
      <c r="CX53" s="135"/>
      <c r="CY53" s="135"/>
      <c r="CZ53" s="135"/>
      <c r="DA53" s="135"/>
      <c r="DB53" s="135"/>
      <c r="DC53" s="135"/>
      <c r="DD53" s="135"/>
      <c r="DE53" s="135"/>
      <c r="DF53" s="135"/>
      <c r="DG53" s="135"/>
      <c r="DH53" s="135"/>
      <c r="DI53" s="135"/>
      <c r="DJ53" s="135"/>
      <c r="DK53" s="135"/>
      <c r="DL53" s="135"/>
      <c r="DM53" s="135"/>
      <c r="DN53" s="135"/>
      <c r="DO53" s="135"/>
      <c r="DP53" s="135"/>
      <c r="DQ53" s="135"/>
      <c r="DR53" s="135"/>
      <c r="DS53" s="135"/>
      <c r="DT53" s="135"/>
      <c r="DU53" s="135"/>
      <c r="DV53" s="135"/>
      <c r="DW53" s="135"/>
      <c r="DX53" s="135"/>
      <c r="DY53" s="135"/>
      <c r="DZ53" s="135"/>
      <c r="EA53" s="135"/>
      <c r="EB53" s="135"/>
      <c r="EC53" s="135"/>
      <c r="ED53" s="135"/>
      <c r="EE53" s="135"/>
      <c r="EF53" s="135"/>
      <c r="EG53" s="135"/>
      <c r="EH53" s="135"/>
      <c r="EI53" s="135"/>
      <c r="EJ53" s="135"/>
      <c r="EK53" s="135"/>
      <c r="EL53" s="135"/>
      <c r="EM53" s="135"/>
      <c r="EN53" s="135"/>
      <c r="EO53" s="135"/>
      <c r="EP53" s="135"/>
      <c r="EQ53" s="135"/>
      <c r="ER53" s="135"/>
      <c r="ES53" s="135"/>
      <c r="ET53" s="135"/>
      <c r="EU53" s="135"/>
      <c r="EV53" s="135"/>
      <c r="EW53" s="135"/>
      <c r="EX53" s="135"/>
      <c r="EY53" s="135"/>
      <c r="EZ53" s="135"/>
      <c r="FA53" s="135"/>
      <c r="FB53" s="131"/>
      <c r="FC53" s="126"/>
      <c r="FD53" s="126"/>
      <c r="FE53" s="126"/>
      <c r="FF53" s="126"/>
      <c r="FG53" s="126"/>
      <c r="FH53" s="126"/>
      <c r="FI53" s="126"/>
      <c r="FJ53" s="126"/>
      <c r="FK53" s="126"/>
      <c r="FL53" s="126"/>
      <c r="FM53" s="126"/>
      <c r="FN53" s="126"/>
      <c r="FO53" s="126"/>
      <c r="FP53" s="126"/>
      <c r="FQ53" s="126"/>
      <c r="FR53" s="126"/>
      <c r="FS53" s="126"/>
      <c r="FT53" s="126"/>
      <c r="FU53" s="126"/>
      <c r="FV53" s="126"/>
      <c r="FW53" s="126"/>
      <c r="FX53" s="126"/>
      <c r="FY53" s="126"/>
      <c r="FZ53" s="126"/>
      <c r="GA53" s="126"/>
      <c r="GB53" s="126"/>
      <c r="GC53" s="126"/>
      <c r="GD53" s="126"/>
      <c r="GE53" s="126"/>
      <c r="GF53" s="126"/>
      <c r="GG53" s="126"/>
      <c r="GH53" s="126"/>
      <c r="GI53" s="126"/>
      <c r="GJ53" s="126"/>
      <c r="GK53" s="126"/>
      <c r="GL53" s="126"/>
      <c r="GM53" s="126"/>
      <c r="GN53" s="126"/>
      <c r="GO53" s="126"/>
      <c r="GP53" s="126"/>
      <c r="GQ53" s="126"/>
      <c r="GR53" s="126"/>
      <c r="GS53" s="126"/>
      <c r="GT53" s="126"/>
      <c r="GU53" s="126"/>
      <c r="GV53" s="126"/>
      <c r="GW53" s="126"/>
      <c r="GX53" s="126"/>
      <c r="GY53" s="126"/>
      <c r="GZ53" s="126"/>
      <c r="HA53" s="126"/>
      <c r="HB53" s="126"/>
      <c r="HC53" s="126"/>
      <c r="HD53" s="126"/>
      <c r="HE53" s="126"/>
      <c r="HF53" s="126"/>
      <c r="HG53" s="126"/>
      <c r="HH53" s="126"/>
      <c r="HI53" s="126"/>
      <c r="HJ53" s="126"/>
      <c r="HK53" s="126"/>
      <c r="HL53" s="126"/>
      <c r="HM53" s="126"/>
      <c r="HN53" s="126"/>
      <c r="HO53" s="126"/>
      <c r="HP53" s="126"/>
      <c r="HQ53" s="126"/>
      <c r="HR53" s="126"/>
      <c r="HS53" s="126"/>
      <c r="HT53" s="126"/>
      <c r="HU53" s="126"/>
      <c r="HV53" s="126"/>
      <c r="HW53" s="126"/>
      <c r="HX53" s="126"/>
      <c r="HY53" s="126"/>
    </row>
    <row r="54" spans="1:233" s="69" customFormat="1" ht="48.75" customHeight="1" x14ac:dyDescent="0.25">
      <c r="A54" s="13">
        <v>49</v>
      </c>
      <c r="B54" s="98" t="s">
        <v>650</v>
      </c>
      <c r="C54" s="67">
        <v>44348</v>
      </c>
      <c r="D54" s="67">
        <v>46203</v>
      </c>
      <c r="E54" s="160">
        <f t="shared" si="2"/>
        <v>10</v>
      </c>
      <c r="F54" s="69" t="s">
        <v>175</v>
      </c>
      <c r="J54" s="69">
        <v>1.5</v>
      </c>
      <c r="K54" s="69">
        <v>2.5</v>
      </c>
      <c r="L54" s="69">
        <v>3</v>
      </c>
      <c r="M54" s="69">
        <v>3</v>
      </c>
      <c r="O54" s="92"/>
      <c r="Q54" s="9"/>
      <c r="R54" s="9" t="s">
        <v>77</v>
      </c>
      <c r="S54" s="136" t="s">
        <v>1801</v>
      </c>
      <c r="T54" s="136" t="s">
        <v>1802</v>
      </c>
      <c r="U54" s="136">
        <v>6</v>
      </c>
      <c r="V54" s="136" t="s">
        <v>1027</v>
      </c>
      <c r="W54" s="136" t="s">
        <v>699</v>
      </c>
      <c r="X54" s="136"/>
      <c r="Y54" s="126"/>
      <c r="Z54" s="92" t="s">
        <v>283</v>
      </c>
      <c r="AA54" s="14">
        <v>1</v>
      </c>
      <c r="AB54" s="14">
        <v>0.4</v>
      </c>
      <c r="AC54" s="9"/>
      <c r="AD54" s="14"/>
      <c r="AE54" s="127">
        <f t="shared" si="0"/>
        <v>10</v>
      </c>
      <c r="AF54" s="127">
        <f t="shared" si="1"/>
        <v>0</v>
      </c>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5"/>
      <c r="BL54" s="135"/>
      <c r="BM54" s="135"/>
      <c r="BN54" s="135"/>
      <c r="BO54" s="135"/>
      <c r="BP54" s="135"/>
      <c r="BQ54" s="135"/>
      <c r="BR54" s="135"/>
      <c r="BS54" s="135"/>
      <c r="BT54" s="135"/>
      <c r="BU54" s="135"/>
      <c r="BV54" s="135"/>
      <c r="BW54" s="135"/>
      <c r="BX54" s="135"/>
      <c r="BY54" s="135"/>
      <c r="BZ54" s="135"/>
      <c r="CA54" s="135"/>
      <c r="CB54" s="135"/>
      <c r="CC54" s="135"/>
      <c r="CD54" s="135"/>
      <c r="CE54" s="135"/>
      <c r="CF54" s="135"/>
      <c r="CG54" s="135"/>
      <c r="CH54" s="135"/>
      <c r="CI54" s="135"/>
      <c r="CJ54" s="135"/>
      <c r="CK54" s="135"/>
      <c r="CL54" s="135"/>
      <c r="CM54" s="135"/>
      <c r="CN54" s="135"/>
      <c r="CO54" s="135"/>
      <c r="CP54" s="135"/>
      <c r="CQ54" s="135"/>
      <c r="CR54" s="135"/>
      <c r="CS54" s="135"/>
      <c r="CT54" s="135"/>
      <c r="CU54" s="135"/>
      <c r="CV54" s="135"/>
      <c r="CW54" s="135"/>
      <c r="CX54" s="135"/>
      <c r="CY54" s="135"/>
      <c r="CZ54" s="135"/>
      <c r="DA54" s="135"/>
      <c r="DB54" s="135"/>
      <c r="DC54" s="135"/>
      <c r="DD54" s="135"/>
      <c r="DE54" s="135"/>
      <c r="DF54" s="135"/>
      <c r="DG54" s="135"/>
      <c r="DH54" s="135"/>
      <c r="DI54" s="135"/>
      <c r="DJ54" s="135"/>
      <c r="DK54" s="135"/>
      <c r="DL54" s="135"/>
      <c r="DM54" s="135"/>
      <c r="DN54" s="135"/>
      <c r="DO54" s="135"/>
      <c r="DP54" s="135"/>
      <c r="DQ54" s="135"/>
      <c r="DR54" s="135"/>
      <c r="DS54" s="135"/>
      <c r="DT54" s="135"/>
      <c r="DU54" s="135"/>
      <c r="DV54" s="135"/>
      <c r="DW54" s="135"/>
      <c r="DX54" s="135"/>
      <c r="DY54" s="135"/>
      <c r="DZ54" s="135"/>
      <c r="EA54" s="135"/>
      <c r="EB54" s="135"/>
      <c r="EC54" s="135"/>
      <c r="ED54" s="135"/>
      <c r="EE54" s="135"/>
      <c r="EF54" s="135"/>
      <c r="EG54" s="135"/>
      <c r="EH54" s="135"/>
      <c r="EI54" s="135"/>
      <c r="EJ54" s="135"/>
      <c r="EK54" s="135"/>
      <c r="EL54" s="135"/>
      <c r="EM54" s="135"/>
      <c r="EN54" s="135"/>
      <c r="EO54" s="135"/>
      <c r="EP54" s="135"/>
      <c r="EQ54" s="135"/>
      <c r="ER54" s="135"/>
      <c r="ES54" s="135"/>
      <c r="ET54" s="135"/>
      <c r="EU54" s="135"/>
      <c r="EV54" s="135"/>
      <c r="EW54" s="135"/>
      <c r="EX54" s="135"/>
      <c r="EY54" s="135"/>
      <c r="EZ54" s="135"/>
      <c r="FA54" s="135"/>
      <c r="FB54" s="131"/>
      <c r="FC54" s="126"/>
      <c r="FD54" s="126"/>
      <c r="FE54" s="126"/>
      <c r="FF54" s="126"/>
      <c r="FG54" s="126"/>
      <c r="FH54" s="126"/>
      <c r="FI54" s="126"/>
      <c r="FJ54" s="126"/>
      <c r="FK54" s="126"/>
      <c r="FL54" s="126"/>
      <c r="FM54" s="126"/>
      <c r="FN54" s="126"/>
      <c r="FO54" s="126"/>
      <c r="FP54" s="126"/>
      <c r="FQ54" s="126"/>
      <c r="FR54" s="126"/>
      <c r="FS54" s="126"/>
      <c r="FT54" s="126"/>
      <c r="FU54" s="126"/>
      <c r="FV54" s="126"/>
      <c r="FW54" s="126"/>
      <c r="FX54" s="126"/>
      <c r="FY54" s="126"/>
      <c r="FZ54" s="126"/>
      <c r="GA54" s="126"/>
      <c r="GB54" s="126"/>
      <c r="GC54" s="126"/>
      <c r="GD54" s="126"/>
      <c r="GE54" s="126"/>
      <c r="GF54" s="126"/>
      <c r="GG54" s="126"/>
      <c r="GH54" s="126"/>
      <c r="GI54" s="126"/>
      <c r="GJ54" s="126"/>
      <c r="GK54" s="126"/>
      <c r="GL54" s="126"/>
      <c r="GM54" s="126"/>
      <c r="GN54" s="126"/>
      <c r="GO54" s="126"/>
      <c r="GP54" s="126"/>
      <c r="GQ54" s="126"/>
      <c r="GR54" s="126"/>
      <c r="GS54" s="126"/>
      <c r="GT54" s="126"/>
      <c r="GU54" s="126"/>
      <c r="GV54" s="126"/>
      <c r="GW54" s="126"/>
      <c r="GX54" s="126"/>
      <c r="GY54" s="126"/>
      <c r="GZ54" s="126"/>
      <c r="HA54" s="126"/>
      <c r="HB54" s="126"/>
      <c r="HC54" s="126"/>
      <c r="HD54" s="126"/>
      <c r="HE54" s="126"/>
      <c r="HF54" s="126"/>
      <c r="HG54" s="126"/>
      <c r="HH54" s="126"/>
      <c r="HI54" s="126"/>
      <c r="HJ54" s="126"/>
      <c r="HK54" s="126"/>
      <c r="HL54" s="126"/>
      <c r="HM54" s="126"/>
      <c r="HN54" s="126"/>
      <c r="HO54" s="126"/>
      <c r="HP54" s="126"/>
      <c r="HQ54" s="126"/>
      <c r="HR54" s="126"/>
      <c r="HS54" s="126"/>
      <c r="HT54" s="126"/>
      <c r="HU54" s="126"/>
      <c r="HV54" s="126"/>
      <c r="HW54" s="126"/>
      <c r="HX54" s="126"/>
      <c r="HY54" s="126"/>
    </row>
    <row r="55" spans="1:233" s="69" customFormat="1" ht="73.5" customHeight="1" x14ac:dyDescent="0.25">
      <c r="A55" s="13">
        <v>50</v>
      </c>
      <c r="B55" s="98" t="s">
        <v>650</v>
      </c>
      <c r="C55" s="67">
        <v>44348</v>
      </c>
      <c r="D55" s="67">
        <v>46203</v>
      </c>
      <c r="E55" s="160">
        <f t="shared" si="2"/>
        <v>10</v>
      </c>
      <c r="F55" s="69" t="s">
        <v>175</v>
      </c>
      <c r="J55" s="69">
        <v>1.5</v>
      </c>
      <c r="K55" s="69">
        <v>2.5</v>
      </c>
      <c r="L55" s="69">
        <v>3</v>
      </c>
      <c r="M55" s="69">
        <v>3</v>
      </c>
      <c r="O55" s="92"/>
      <c r="Q55" s="9"/>
      <c r="R55" s="9" t="s">
        <v>77</v>
      </c>
      <c r="S55" s="136" t="s">
        <v>1803</v>
      </c>
      <c r="T55" s="136" t="s">
        <v>1804</v>
      </c>
      <c r="U55" s="136">
        <v>6</v>
      </c>
      <c r="V55" s="136" t="s">
        <v>1027</v>
      </c>
      <c r="W55" s="136" t="s">
        <v>699</v>
      </c>
      <c r="X55" s="136"/>
      <c r="Y55" s="126"/>
      <c r="Z55" s="92"/>
      <c r="AA55" s="14"/>
      <c r="AB55" s="14"/>
      <c r="AC55" s="9" t="s">
        <v>208</v>
      </c>
      <c r="AD55" s="14">
        <v>1</v>
      </c>
      <c r="AE55" s="127">
        <f t="shared" si="0"/>
        <v>0</v>
      </c>
      <c r="AF55" s="127">
        <f t="shared" si="1"/>
        <v>10</v>
      </c>
      <c r="AG55" s="135"/>
      <c r="AH55" s="135"/>
      <c r="AI55" s="135"/>
      <c r="AJ55" s="135"/>
      <c r="AK55" s="135"/>
      <c r="AL55" s="135"/>
      <c r="AM55" s="135"/>
      <c r="AN55" s="135"/>
      <c r="AO55" s="135"/>
      <c r="AP55" s="135"/>
      <c r="AQ55" s="135"/>
      <c r="AR55" s="135"/>
      <c r="AS55" s="135"/>
      <c r="AT55" s="135"/>
      <c r="AU55" s="135"/>
      <c r="AV55" s="135"/>
      <c r="AW55" s="135"/>
      <c r="AX55" s="135"/>
      <c r="AY55" s="135"/>
      <c r="AZ55" s="135"/>
      <c r="BA55" s="135"/>
      <c r="BB55" s="135"/>
      <c r="BC55" s="135"/>
      <c r="BD55" s="135"/>
      <c r="BE55" s="135"/>
      <c r="BF55" s="135"/>
      <c r="BG55" s="135"/>
      <c r="BH55" s="135"/>
      <c r="BI55" s="135"/>
      <c r="BJ55" s="135"/>
      <c r="BK55" s="135"/>
      <c r="BL55" s="135"/>
      <c r="BM55" s="135"/>
      <c r="BN55" s="135"/>
      <c r="BO55" s="135"/>
      <c r="BP55" s="135"/>
      <c r="BQ55" s="135"/>
      <c r="BR55" s="135"/>
      <c r="BS55" s="135"/>
      <c r="BT55" s="135"/>
      <c r="BU55" s="135"/>
      <c r="BV55" s="135"/>
      <c r="BW55" s="135"/>
      <c r="BX55" s="135"/>
      <c r="BY55" s="135"/>
      <c r="BZ55" s="135"/>
      <c r="CA55" s="135"/>
      <c r="CB55" s="135"/>
      <c r="CC55" s="135"/>
      <c r="CD55" s="135"/>
      <c r="CE55" s="135"/>
      <c r="CF55" s="135"/>
      <c r="CG55" s="135"/>
      <c r="CH55" s="135"/>
      <c r="CI55" s="135"/>
      <c r="CJ55" s="135"/>
      <c r="CK55" s="135"/>
      <c r="CL55" s="135"/>
      <c r="CM55" s="135"/>
      <c r="CN55" s="135"/>
      <c r="CO55" s="135"/>
      <c r="CP55" s="135"/>
      <c r="CQ55" s="135"/>
      <c r="CR55" s="135"/>
      <c r="CS55" s="135"/>
      <c r="CT55" s="135"/>
      <c r="CU55" s="135"/>
      <c r="CV55" s="135"/>
      <c r="CW55" s="135"/>
      <c r="CX55" s="135"/>
      <c r="CY55" s="135"/>
      <c r="CZ55" s="135"/>
      <c r="DA55" s="135"/>
      <c r="DB55" s="135"/>
      <c r="DC55" s="135"/>
      <c r="DD55" s="135"/>
      <c r="DE55" s="135"/>
      <c r="DF55" s="135"/>
      <c r="DG55" s="135"/>
      <c r="DH55" s="135"/>
      <c r="DI55" s="135"/>
      <c r="DJ55" s="135"/>
      <c r="DK55" s="135"/>
      <c r="DL55" s="135"/>
      <c r="DM55" s="135"/>
      <c r="DN55" s="135"/>
      <c r="DO55" s="135"/>
      <c r="DP55" s="135"/>
      <c r="DQ55" s="135"/>
      <c r="DR55" s="135"/>
      <c r="DS55" s="135"/>
      <c r="DT55" s="135"/>
      <c r="DU55" s="135"/>
      <c r="DV55" s="135"/>
      <c r="DW55" s="135"/>
      <c r="DX55" s="135"/>
      <c r="DY55" s="135"/>
      <c r="DZ55" s="135"/>
      <c r="EA55" s="135"/>
      <c r="EB55" s="135"/>
      <c r="EC55" s="135"/>
      <c r="ED55" s="135"/>
      <c r="EE55" s="135"/>
      <c r="EF55" s="135"/>
      <c r="EG55" s="135"/>
      <c r="EH55" s="135"/>
      <c r="EI55" s="135"/>
      <c r="EJ55" s="135"/>
      <c r="EK55" s="135"/>
      <c r="EL55" s="135"/>
      <c r="EM55" s="135"/>
      <c r="EN55" s="135"/>
      <c r="EO55" s="135"/>
      <c r="EP55" s="135"/>
      <c r="EQ55" s="135"/>
      <c r="ER55" s="135"/>
      <c r="ES55" s="135"/>
      <c r="ET55" s="135"/>
      <c r="EU55" s="135"/>
      <c r="EV55" s="135"/>
      <c r="EW55" s="135"/>
      <c r="EX55" s="135"/>
      <c r="EY55" s="135"/>
      <c r="EZ55" s="135"/>
      <c r="FA55" s="135"/>
      <c r="FB55" s="131"/>
      <c r="FC55" s="126"/>
      <c r="FD55" s="126"/>
      <c r="FE55" s="126"/>
      <c r="FF55" s="126"/>
      <c r="FG55" s="126"/>
      <c r="FH55" s="126"/>
      <c r="FI55" s="126"/>
      <c r="FJ55" s="126"/>
      <c r="FK55" s="126"/>
      <c r="FL55" s="126"/>
      <c r="FM55" s="126"/>
      <c r="FN55" s="126"/>
      <c r="FO55" s="126"/>
      <c r="FP55" s="126"/>
      <c r="FQ55" s="126"/>
      <c r="FR55" s="126"/>
      <c r="FS55" s="126"/>
      <c r="FT55" s="126"/>
      <c r="FU55" s="126"/>
      <c r="FV55" s="126"/>
      <c r="FW55" s="126"/>
      <c r="FX55" s="126"/>
      <c r="FY55" s="126"/>
      <c r="FZ55" s="126"/>
      <c r="GA55" s="126"/>
      <c r="GB55" s="126"/>
      <c r="GC55" s="126"/>
      <c r="GD55" s="126"/>
      <c r="GE55" s="126"/>
      <c r="GF55" s="126"/>
      <c r="GG55" s="126"/>
      <c r="GH55" s="126"/>
      <c r="GI55" s="126"/>
      <c r="GJ55" s="126"/>
      <c r="GK55" s="126"/>
      <c r="GL55" s="126"/>
      <c r="GM55" s="126"/>
      <c r="GN55" s="126"/>
      <c r="GO55" s="126"/>
      <c r="GP55" s="126"/>
      <c r="GQ55" s="126"/>
      <c r="GR55" s="126"/>
      <c r="GS55" s="126"/>
      <c r="GT55" s="126"/>
      <c r="GU55" s="126"/>
      <c r="GV55" s="126"/>
      <c r="GW55" s="126"/>
      <c r="GX55" s="126"/>
      <c r="GY55" s="126"/>
      <c r="GZ55" s="126"/>
      <c r="HA55" s="126"/>
      <c r="HB55" s="126"/>
      <c r="HC55" s="126"/>
      <c r="HD55" s="126"/>
      <c r="HE55" s="126"/>
      <c r="HF55" s="126"/>
      <c r="HG55" s="126"/>
      <c r="HH55" s="126"/>
      <c r="HI55" s="126"/>
      <c r="HJ55" s="126"/>
      <c r="HK55" s="126"/>
      <c r="HL55" s="126"/>
      <c r="HM55" s="126"/>
      <c r="HN55" s="126"/>
      <c r="HO55" s="126"/>
      <c r="HP55" s="126"/>
      <c r="HQ55" s="126"/>
      <c r="HR55" s="126"/>
      <c r="HS55" s="126"/>
      <c r="HT55" s="126"/>
      <c r="HU55" s="126"/>
      <c r="HV55" s="126"/>
      <c r="HW55" s="126"/>
      <c r="HX55" s="126"/>
      <c r="HY55" s="126"/>
    </row>
    <row r="56" spans="1:233" s="69" customFormat="1" ht="59.45" customHeight="1" x14ac:dyDescent="0.25">
      <c r="A56" s="13">
        <v>51</v>
      </c>
      <c r="B56" s="98" t="s">
        <v>650</v>
      </c>
      <c r="C56" s="67">
        <v>44348</v>
      </c>
      <c r="D56" s="67">
        <v>46203</v>
      </c>
      <c r="E56" s="160">
        <f t="shared" ref="E56" si="12">SUM(G56:M56)</f>
        <v>45</v>
      </c>
      <c r="F56" s="69" t="s">
        <v>175</v>
      </c>
      <c r="J56" s="69">
        <v>8</v>
      </c>
      <c r="K56" s="69">
        <v>14</v>
      </c>
      <c r="L56" s="69">
        <v>15</v>
      </c>
      <c r="M56" s="69">
        <v>8</v>
      </c>
      <c r="O56" s="92"/>
      <c r="Q56" s="9"/>
      <c r="R56" s="9" t="s">
        <v>102</v>
      </c>
      <c r="S56" s="136" t="s">
        <v>1805</v>
      </c>
      <c r="T56" s="136" t="s">
        <v>1806</v>
      </c>
      <c r="U56" s="136">
        <v>165</v>
      </c>
      <c r="V56" s="136" t="s">
        <v>799</v>
      </c>
      <c r="W56" s="136" t="s">
        <v>699</v>
      </c>
      <c r="X56" s="136"/>
      <c r="Y56" s="126"/>
      <c r="Z56" s="92" t="s">
        <v>284</v>
      </c>
      <c r="AA56" s="14">
        <v>0.4</v>
      </c>
      <c r="AB56" s="14">
        <v>1</v>
      </c>
      <c r="AC56" s="9"/>
      <c r="AD56" s="14"/>
      <c r="AE56" s="127">
        <f t="shared" si="0"/>
        <v>18</v>
      </c>
      <c r="AF56" s="127">
        <f t="shared" si="1"/>
        <v>0</v>
      </c>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5"/>
      <c r="BC56" s="135"/>
      <c r="BD56" s="135"/>
      <c r="BE56" s="135"/>
      <c r="BF56" s="135"/>
      <c r="BG56" s="135"/>
      <c r="BH56" s="135"/>
      <c r="BI56" s="135"/>
      <c r="BJ56" s="135"/>
      <c r="BK56" s="135"/>
      <c r="BL56" s="135"/>
      <c r="BM56" s="135"/>
      <c r="BN56" s="135"/>
      <c r="BO56" s="135"/>
      <c r="BP56" s="135"/>
      <c r="BQ56" s="135"/>
      <c r="BR56" s="135"/>
      <c r="BS56" s="135"/>
      <c r="BT56" s="135"/>
      <c r="BU56" s="135"/>
      <c r="BV56" s="135"/>
      <c r="BW56" s="135"/>
      <c r="BX56" s="135"/>
      <c r="BY56" s="135"/>
      <c r="BZ56" s="135"/>
      <c r="CA56" s="135"/>
      <c r="CB56" s="135"/>
      <c r="CC56" s="135"/>
      <c r="CD56" s="135"/>
      <c r="CE56" s="135"/>
      <c r="CF56" s="135"/>
      <c r="CG56" s="135"/>
      <c r="CH56" s="135"/>
      <c r="CI56" s="135"/>
      <c r="CJ56" s="135"/>
      <c r="CK56" s="135"/>
      <c r="CL56" s="135"/>
      <c r="CM56" s="135"/>
      <c r="CN56" s="135"/>
      <c r="CO56" s="135"/>
      <c r="CP56" s="135"/>
      <c r="CQ56" s="135"/>
      <c r="CR56" s="135"/>
      <c r="CS56" s="135"/>
      <c r="CT56" s="135"/>
      <c r="CU56" s="135"/>
      <c r="CV56" s="135"/>
      <c r="CW56" s="135"/>
      <c r="CX56" s="135"/>
      <c r="CY56" s="135"/>
      <c r="CZ56" s="135"/>
      <c r="DA56" s="135"/>
      <c r="DB56" s="135"/>
      <c r="DC56" s="135"/>
      <c r="DD56" s="135"/>
      <c r="DE56" s="135"/>
      <c r="DF56" s="135"/>
      <c r="DG56" s="135"/>
      <c r="DH56" s="135"/>
      <c r="DI56" s="135"/>
      <c r="DJ56" s="135"/>
      <c r="DK56" s="135"/>
      <c r="DL56" s="135"/>
      <c r="DM56" s="135"/>
      <c r="DN56" s="135"/>
      <c r="DO56" s="135"/>
      <c r="DP56" s="135"/>
      <c r="DQ56" s="135"/>
      <c r="DR56" s="135"/>
      <c r="DS56" s="135"/>
      <c r="DT56" s="135"/>
      <c r="DU56" s="135"/>
      <c r="DV56" s="135"/>
      <c r="DW56" s="135"/>
      <c r="DX56" s="135"/>
      <c r="DY56" s="135"/>
      <c r="DZ56" s="135"/>
      <c r="EA56" s="135"/>
      <c r="EB56" s="135"/>
      <c r="EC56" s="135"/>
      <c r="ED56" s="135"/>
      <c r="EE56" s="135"/>
      <c r="EF56" s="135"/>
      <c r="EG56" s="135"/>
      <c r="EH56" s="135"/>
      <c r="EI56" s="135"/>
      <c r="EJ56" s="135"/>
      <c r="EK56" s="135"/>
      <c r="EL56" s="135"/>
      <c r="EM56" s="135"/>
      <c r="EN56" s="135"/>
      <c r="EO56" s="135"/>
      <c r="EP56" s="135"/>
      <c r="EQ56" s="135"/>
      <c r="ER56" s="135"/>
      <c r="ES56" s="135"/>
      <c r="ET56" s="135"/>
      <c r="EU56" s="135"/>
      <c r="EV56" s="135"/>
      <c r="EW56" s="135"/>
      <c r="EX56" s="135"/>
      <c r="EY56" s="135"/>
      <c r="EZ56" s="135"/>
      <c r="FA56" s="135"/>
      <c r="FB56" s="131"/>
      <c r="FC56" s="126"/>
      <c r="FD56" s="126"/>
      <c r="FE56" s="126"/>
      <c r="FF56" s="126"/>
      <c r="FG56" s="126"/>
      <c r="FH56" s="126"/>
      <c r="FI56" s="126"/>
      <c r="FJ56" s="126"/>
      <c r="FK56" s="126"/>
      <c r="FL56" s="126"/>
      <c r="FM56" s="126"/>
      <c r="FN56" s="126"/>
      <c r="FO56" s="126"/>
      <c r="FP56" s="126"/>
      <c r="FQ56" s="126"/>
      <c r="FR56" s="126"/>
      <c r="FS56" s="126"/>
      <c r="FT56" s="126"/>
      <c r="FU56" s="126"/>
      <c r="FV56" s="126"/>
      <c r="FW56" s="126"/>
      <c r="FX56" s="126"/>
      <c r="FY56" s="126"/>
      <c r="FZ56" s="126"/>
      <c r="GA56" s="126"/>
      <c r="GB56" s="126"/>
      <c r="GC56" s="126"/>
      <c r="GD56" s="126"/>
      <c r="GE56" s="126"/>
      <c r="GF56" s="126"/>
      <c r="GG56" s="126"/>
      <c r="GH56" s="126"/>
      <c r="GI56" s="126"/>
      <c r="GJ56" s="126"/>
      <c r="GK56" s="126"/>
      <c r="GL56" s="126"/>
      <c r="GM56" s="126"/>
      <c r="GN56" s="126"/>
      <c r="GO56" s="126"/>
      <c r="GP56" s="126"/>
      <c r="GQ56" s="126"/>
      <c r="GR56" s="126"/>
      <c r="GS56" s="126"/>
      <c r="GT56" s="126"/>
      <c r="GU56" s="126"/>
      <c r="GV56" s="126"/>
      <c r="GW56" s="126"/>
      <c r="GX56" s="126"/>
      <c r="GY56" s="126"/>
      <c r="GZ56" s="126"/>
      <c r="HA56" s="126"/>
      <c r="HB56" s="126"/>
      <c r="HC56" s="126"/>
      <c r="HD56" s="126"/>
      <c r="HE56" s="126"/>
      <c r="HF56" s="126"/>
      <c r="HG56" s="126"/>
      <c r="HH56" s="126"/>
      <c r="HI56" s="126"/>
      <c r="HJ56" s="126"/>
      <c r="HK56" s="126"/>
      <c r="HL56" s="126"/>
      <c r="HM56" s="126"/>
      <c r="HN56" s="126"/>
      <c r="HO56" s="126"/>
      <c r="HP56" s="126"/>
      <c r="HQ56" s="126"/>
      <c r="HR56" s="126"/>
      <c r="HS56" s="126"/>
      <c r="HT56" s="126"/>
      <c r="HU56" s="126"/>
      <c r="HV56" s="126"/>
      <c r="HW56" s="126"/>
      <c r="HX56" s="126"/>
      <c r="HY56" s="126"/>
    </row>
    <row r="57" spans="1:233" s="69" customFormat="1" ht="72.75" customHeight="1" x14ac:dyDescent="0.25">
      <c r="A57" s="13">
        <v>52</v>
      </c>
      <c r="B57" s="98" t="s">
        <v>795</v>
      </c>
      <c r="C57" s="67">
        <v>44348</v>
      </c>
      <c r="D57" s="67">
        <v>46203</v>
      </c>
      <c r="E57" s="160">
        <f t="shared" si="2"/>
        <v>17.220000000000002</v>
      </c>
      <c r="F57" s="69" t="s">
        <v>175</v>
      </c>
      <c r="I57" s="69">
        <v>1.47</v>
      </c>
      <c r="J57" s="69">
        <v>3.4860000000000002</v>
      </c>
      <c r="K57" s="69">
        <v>5.46</v>
      </c>
      <c r="L57" s="69">
        <v>4.7039999999999997</v>
      </c>
      <c r="M57" s="69">
        <v>2.1</v>
      </c>
      <c r="O57" s="92"/>
      <c r="Q57" s="9"/>
      <c r="R57" s="9" t="s">
        <v>76</v>
      </c>
      <c r="S57" s="136" t="s">
        <v>800</v>
      </c>
      <c r="T57" s="136" t="s">
        <v>696</v>
      </c>
      <c r="U57" s="136">
        <v>8.9160000000000003E-2</v>
      </c>
      <c r="V57" s="136" t="s">
        <v>700</v>
      </c>
      <c r="W57" s="136" t="s">
        <v>701</v>
      </c>
      <c r="X57" s="136"/>
      <c r="Y57" s="126"/>
      <c r="Z57" s="92" t="s">
        <v>266</v>
      </c>
      <c r="AA57" s="14">
        <v>0</v>
      </c>
      <c r="AB57" s="14">
        <v>0</v>
      </c>
      <c r="AC57" s="9"/>
      <c r="AD57" s="14"/>
      <c r="AE57" s="127">
        <f t="shared" si="0"/>
        <v>0</v>
      </c>
      <c r="AF57" s="127">
        <f t="shared" si="1"/>
        <v>0</v>
      </c>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5"/>
      <c r="BL57" s="135"/>
      <c r="BM57" s="135"/>
      <c r="BN57" s="135"/>
      <c r="BO57" s="135"/>
      <c r="BP57" s="135"/>
      <c r="BQ57" s="135"/>
      <c r="BR57" s="135"/>
      <c r="BS57" s="135"/>
      <c r="BT57" s="135"/>
      <c r="BU57" s="135"/>
      <c r="BV57" s="135"/>
      <c r="BW57" s="135"/>
      <c r="BX57" s="135"/>
      <c r="BY57" s="135"/>
      <c r="BZ57" s="135"/>
      <c r="CA57" s="135"/>
      <c r="CB57" s="135"/>
      <c r="CC57" s="135"/>
      <c r="CD57" s="135"/>
      <c r="CE57" s="135"/>
      <c r="CF57" s="135"/>
      <c r="CG57" s="135"/>
      <c r="CH57" s="135"/>
      <c r="CI57" s="135"/>
      <c r="CJ57" s="135"/>
      <c r="CK57" s="135"/>
      <c r="CL57" s="135"/>
      <c r="CM57" s="135"/>
      <c r="CN57" s="135"/>
      <c r="CO57" s="135"/>
      <c r="CP57" s="135"/>
      <c r="CQ57" s="135"/>
      <c r="CR57" s="135"/>
      <c r="CS57" s="135"/>
      <c r="CT57" s="135"/>
      <c r="CU57" s="135"/>
      <c r="CV57" s="135"/>
      <c r="CW57" s="135"/>
      <c r="CX57" s="135"/>
      <c r="CY57" s="135"/>
      <c r="CZ57" s="135"/>
      <c r="DA57" s="135"/>
      <c r="DB57" s="135"/>
      <c r="DC57" s="135"/>
      <c r="DD57" s="135"/>
      <c r="DE57" s="135"/>
      <c r="DF57" s="135"/>
      <c r="DG57" s="135"/>
      <c r="DH57" s="135"/>
      <c r="DI57" s="135"/>
      <c r="DJ57" s="135"/>
      <c r="DK57" s="135"/>
      <c r="DL57" s="135"/>
      <c r="DM57" s="135"/>
      <c r="DN57" s="135"/>
      <c r="DO57" s="135"/>
      <c r="DP57" s="135"/>
      <c r="DQ57" s="135"/>
      <c r="DR57" s="135"/>
      <c r="DS57" s="135"/>
      <c r="DT57" s="135"/>
      <c r="DU57" s="135"/>
      <c r="DV57" s="135"/>
      <c r="DW57" s="135"/>
      <c r="DX57" s="135"/>
      <c r="DY57" s="135"/>
      <c r="DZ57" s="135"/>
      <c r="EA57" s="135"/>
      <c r="EB57" s="135"/>
      <c r="EC57" s="135"/>
      <c r="ED57" s="135"/>
      <c r="EE57" s="135"/>
      <c r="EF57" s="135"/>
      <c r="EG57" s="135"/>
      <c r="EH57" s="135"/>
      <c r="EI57" s="135"/>
      <c r="EJ57" s="135"/>
      <c r="EK57" s="135"/>
      <c r="EL57" s="135"/>
      <c r="EM57" s="135"/>
      <c r="EN57" s="135"/>
      <c r="EO57" s="135"/>
      <c r="EP57" s="135"/>
      <c r="EQ57" s="135"/>
      <c r="ER57" s="135"/>
      <c r="ES57" s="135"/>
      <c r="ET57" s="135"/>
      <c r="EU57" s="135"/>
      <c r="EV57" s="135"/>
      <c r="EW57" s="135"/>
      <c r="EX57" s="135"/>
      <c r="EY57" s="135"/>
      <c r="EZ57" s="135"/>
      <c r="FA57" s="135"/>
      <c r="FB57" s="131"/>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126"/>
      <c r="GB57" s="126"/>
      <c r="GC57" s="126"/>
      <c r="GD57" s="126"/>
      <c r="GE57" s="126"/>
      <c r="GF57" s="126"/>
      <c r="GG57" s="126"/>
      <c r="GH57" s="126"/>
      <c r="GI57" s="126"/>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row>
    <row r="58" spans="1:233" s="69" customFormat="1" ht="63" customHeight="1" x14ac:dyDescent="0.25">
      <c r="A58" s="13">
        <v>53</v>
      </c>
      <c r="B58" s="98" t="s">
        <v>1414</v>
      </c>
      <c r="C58" s="67">
        <v>44348</v>
      </c>
      <c r="D58" s="67">
        <v>46203</v>
      </c>
      <c r="E58" s="160">
        <f>SUM(G58:M58)</f>
        <v>30</v>
      </c>
      <c r="F58" s="69" t="s">
        <v>175</v>
      </c>
      <c r="K58" s="69">
        <v>8</v>
      </c>
      <c r="L58" s="69">
        <v>14</v>
      </c>
      <c r="M58" s="69">
        <v>8</v>
      </c>
      <c r="O58" s="92"/>
      <c r="Q58" s="9"/>
      <c r="R58" s="9" t="s">
        <v>102</v>
      </c>
      <c r="S58" s="136" t="s">
        <v>1807</v>
      </c>
      <c r="T58" s="136" t="s">
        <v>697</v>
      </c>
      <c r="U58" s="136">
        <v>140</v>
      </c>
      <c r="V58" s="136" t="s">
        <v>702</v>
      </c>
      <c r="W58" s="136" t="s">
        <v>703</v>
      </c>
      <c r="X58" s="136"/>
      <c r="Y58" s="126"/>
      <c r="Z58" s="92" t="s">
        <v>284</v>
      </c>
      <c r="AA58" s="14">
        <v>0.4</v>
      </c>
      <c r="AB58" s="14">
        <v>1</v>
      </c>
      <c r="AC58" s="9"/>
      <c r="AD58" s="14"/>
      <c r="AE58" s="127">
        <f t="shared" si="0"/>
        <v>12</v>
      </c>
      <c r="AF58" s="127">
        <f t="shared" si="1"/>
        <v>0</v>
      </c>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135"/>
      <c r="CQ58" s="135"/>
      <c r="CR58" s="135"/>
      <c r="CS58" s="135"/>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1"/>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126"/>
      <c r="GE58" s="126"/>
      <c r="GF58" s="126"/>
      <c r="GG58" s="126"/>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row>
    <row r="59" spans="1:233" s="69" customFormat="1" ht="64.5" customHeight="1" x14ac:dyDescent="0.25">
      <c r="A59" s="13">
        <v>54</v>
      </c>
      <c r="B59" s="98" t="s">
        <v>652</v>
      </c>
      <c r="C59" s="67">
        <v>44348</v>
      </c>
      <c r="D59" s="67">
        <v>46022</v>
      </c>
      <c r="E59" s="160">
        <f t="shared" si="2"/>
        <v>5.3</v>
      </c>
      <c r="F59" s="69" t="s">
        <v>175</v>
      </c>
      <c r="J59" s="69">
        <v>0.05</v>
      </c>
      <c r="K59" s="69">
        <v>1</v>
      </c>
      <c r="L59" s="69">
        <v>1.5</v>
      </c>
      <c r="M59" s="69">
        <v>2.75</v>
      </c>
      <c r="O59" s="92"/>
      <c r="P59" s="69">
        <v>1.1659999999999999</v>
      </c>
      <c r="Q59" s="9" t="s">
        <v>669</v>
      </c>
      <c r="R59" s="9" t="s">
        <v>77</v>
      </c>
      <c r="S59" s="136" t="s">
        <v>1025</v>
      </c>
      <c r="T59" s="136" t="s">
        <v>801</v>
      </c>
      <c r="U59" s="136">
        <v>20.7</v>
      </c>
      <c r="V59" s="136" t="s">
        <v>802</v>
      </c>
      <c r="W59" s="136" t="s">
        <v>803</v>
      </c>
      <c r="X59" s="136"/>
      <c r="Y59" s="126"/>
      <c r="Z59" s="92" t="s">
        <v>258</v>
      </c>
      <c r="AA59" s="14">
        <v>0</v>
      </c>
      <c r="AB59" s="14">
        <v>0</v>
      </c>
      <c r="AC59" s="9"/>
      <c r="AD59" s="14"/>
      <c r="AE59" s="127">
        <f t="shared" si="0"/>
        <v>0</v>
      </c>
      <c r="AF59" s="127">
        <f t="shared" si="1"/>
        <v>0</v>
      </c>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135"/>
      <c r="CQ59" s="135"/>
      <c r="CR59" s="135"/>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1"/>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126"/>
      <c r="GE59" s="126"/>
      <c r="GF59" s="126"/>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row>
    <row r="60" spans="1:233" s="69" customFormat="1" ht="87.75" customHeight="1" x14ac:dyDescent="0.25">
      <c r="A60" s="13">
        <v>55</v>
      </c>
      <c r="B60" s="98" t="s">
        <v>596</v>
      </c>
      <c r="C60" s="67">
        <v>44562</v>
      </c>
      <c r="D60" s="67">
        <v>46203</v>
      </c>
      <c r="E60" s="160">
        <f t="shared" ref="E60" si="13">SUM(G60:M60)</f>
        <v>121</v>
      </c>
      <c r="F60" s="69" t="s">
        <v>175</v>
      </c>
      <c r="I60" s="69">
        <v>11</v>
      </c>
      <c r="J60" s="69">
        <v>25.2</v>
      </c>
      <c r="K60" s="69">
        <v>25.7</v>
      </c>
      <c r="L60" s="69">
        <v>25.7</v>
      </c>
      <c r="M60" s="69">
        <v>33.4</v>
      </c>
      <c r="O60" s="92"/>
      <c r="Q60" s="9"/>
      <c r="R60" s="9" t="s">
        <v>95</v>
      </c>
      <c r="S60" s="136" t="s">
        <v>1282</v>
      </c>
      <c r="T60" s="136" t="s">
        <v>1283</v>
      </c>
      <c r="U60" s="136">
        <v>75.959999999999994</v>
      </c>
      <c r="V60" s="136" t="s">
        <v>1284</v>
      </c>
      <c r="W60" s="136"/>
      <c r="X60" s="136"/>
      <c r="Y60" s="138"/>
      <c r="Z60" s="92" t="s">
        <v>322</v>
      </c>
      <c r="AA60" s="14">
        <v>0.4</v>
      </c>
      <c r="AB60" s="14">
        <v>0.4</v>
      </c>
      <c r="AC60" s="9"/>
      <c r="AD60" s="14"/>
      <c r="AE60" s="127">
        <f t="shared" si="0"/>
        <v>48.400000000000006</v>
      </c>
      <c r="AF60" s="127">
        <f t="shared" si="1"/>
        <v>0</v>
      </c>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5"/>
      <c r="BP60" s="135"/>
      <c r="BQ60" s="135"/>
      <c r="BR60" s="135"/>
      <c r="BS60" s="135"/>
      <c r="BT60" s="135"/>
      <c r="BU60" s="135"/>
      <c r="BV60" s="135"/>
      <c r="BW60" s="135"/>
      <c r="BX60" s="135"/>
      <c r="BY60" s="135"/>
      <c r="BZ60" s="135"/>
      <c r="CA60" s="135"/>
      <c r="CB60" s="135"/>
      <c r="CC60" s="135"/>
      <c r="CD60" s="135"/>
      <c r="CE60" s="135"/>
      <c r="CF60" s="135"/>
      <c r="CG60" s="135"/>
      <c r="CH60" s="135"/>
      <c r="CI60" s="135"/>
      <c r="CJ60" s="135"/>
      <c r="CK60" s="135"/>
      <c r="CL60" s="135"/>
      <c r="CM60" s="135"/>
      <c r="CN60" s="135"/>
      <c r="CO60" s="135"/>
      <c r="CP60" s="135"/>
      <c r="CQ60" s="135"/>
      <c r="CR60" s="135"/>
      <c r="CS60" s="135"/>
      <c r="CT60" s="135"/>
      <c r="CU60" s="135"/>
      <c r="CV60" s="135"/>
      <c r="CW60" s="135"/>
      <c r="CX60" s="135"/>
      <c r="CY60" s="135"/>
      <c r="CZ60" s="135"/>
      <c r="DA60" s="135"/>
      <c r="DB60" s="135"/>
      <c r="DC60" s="135"/>
      <c r="DD60" s="135"/>
      <c r="DE60" s="135"/>
      <c r="DF60" s="135"/>
      <c r="DG60" s="135"/>
      <c r="DH60" s="135"/>
      <c r="DI60" s="135"/>
      <c r="DJ60" s="135"/>
      <c r="DK60" s="135"/>
      <c r="DL60" s="135"/>
      <c r="DM60" s="135"/>
      <c r="DN60" s="135"/>
      <c r="DO60" s="135"/>
      <c r="DP60" s="135"/>
      <c r="DQ60" s="135"/>
      <c r="DR60" s="135"/>
      <c r="DS60" s="135"/>
      <c r="DT60" s="135"/>
      <c r="DU60" s="135"/>
      <c r="DV60" s="135"/>
      <c r="DW60" s="135"/>
      <c r="DX60" s="135"/>
      <c r="DY60" s="135"/>
      <c r="DZ60" s="135"/>
      <c r="EA60" s="135"/>
      <c r="EB60" s="135"/>
      <c r="EC60" s="135"/>
      <c r="ED60" s="135"/>
      <c r="EE60" s="135"/>
      <c r="EF60" s="135"/>
      <c r="EG60" s="135"/>
      <c r="EH60" s="135"/>
      <c r="EI60" s="135"/>
      <c r="EJ60" s="135"/>
      <c r="EK60" s="135"/>
      <c r="EL60" s="135"/>
      <c r="EM60" s="135"/>
      <c r="EN60" s="135"/>
      <c r="EO60" s="135"/>
      <c r="EP60" s="135"/>
      <c r="EQ60" s="135"/>
      <c r="ER60" s="135"/>
      <c r="ES60" s="135"/>
      <c r="ET60" s="135"/>
      <c r="EU60" s="135"/>
      <c r="EV60" s="135"/>
      <c r="EW60" s="135"/>
      <c r="EX60" s="135"/>
      <c r="EY60" s="135"/>
      <c r="EZ60" s="135"/>
      <c r="FA60" s="135"/>
      <c r="FB60" s="131"/>
      <c r="FC60" s="126"/>
      <c r="FD60" s="126"/>
      <c r="FE60" s="126"/>
      <c r="FF60" s="126"/>
      <c r="FG60" s="126"/>
      <c r="FH60" s="126"/>
      <c r="FI60" s="126"/>
      <c r="FJ60" s="126"/>
      <c r="FK60" s="126"/>
      <c r="FL60" s="126"/>
      <c r="FM60" s="126"/>
      <c r="FN60" s="126"/>
      <c r="FO60" s="126"/>
      <c r="FP60" s="126"/>
      <c r="FQ60" s="126"/>
      <c r="FR60" s="126"/>
      <c r="FS60" s="126"/>
      <c r="FT60" s="126"/>
      <c r="FU60" s="126"/>
      <c r="FV60" s="126"/>
      <c r="FW60" s="126"/>
      <c r="FX60" s="126"/>
      <c r="FY60" s="126"/>
      <c r="FZ60" s="126"/>
      <c r="GA60" s="126"/>
      <c r="GB60" s="126"/>
      <c r="GC60" s="126"/>
      <c r="GD60" s="126"/>
      <c r="GE60" s="126"/>
      <c r="GF60" s="126"/>
      <c r="GG60" s="126"/>
      <c r="GH60" s="126"/>
      <c r="GI60" s="126"/>
      <c r="GJ60" s="126"/>
      <c r="GK60" s="126"/>
      <c r="GL60" s="126"/>
      <c r="GM60" s="126"/>
      <c r="GN60" s="126"/>
      <c r="GO60" s="126"/>
      <c r="GP60" s="126"/>
      <c r="GQ60" s="126"/>
      <c r="GR60" s="126"/>
      <c r="GS60" s="126"/>
      <c r="GT60" s="126"/>
      <c r="GU60" s="126"/>
      <c r="GV60" s="126"/>
      <c r="GW60" s="126"/>
      <c r="GX60" s="126"/>
      <c r="GY60" s="126"/>
      <c r="GZ60" s="126"/>
      <c r="HA60" s="126"/>
      <c r="HB60" s="126"/>
      <c r="HC60" s="126"/>
      <c r="HD60" s="126"/>
      <c r="HE60" s="126"/>
      <c r="HF60" s="126"/>
      <c r="HG60" s="126"/>
      <c r="HH60" s="126"/>
      <c r="HI60" s="126"/>
      <c r="HJ60" s="126"/>
      <c r="HK60" s="126"/>
      <c r="HL60" s="126"/>
      <c r="HM60" s="126"/>
      <c r="HN60" s="126"/>
      <c r="HO60" s="126"/>
      <c r="HP60" s="126"/>
      <c r="HQ60" s="126"/>
      <c r="HR60" s="126"/>
      <c r="HS60" s="126"/>
      <c r="HT60" s="126"/>
      <c r="HU60" s="126"/>
      <c r="HV60" s="126"/>
      <c r="HW60" s="126"/>
      <c r="HX60" s="126"/>
      <c r="HY60" s="126"/>
    </row>
    <row r="61" spans="1:233" s="69" customFormat="1" ht="84" customHeight="1" x14ac:dyDescent="0.25">
      <c r="A61" s="13">
        <v>56</v>
      </c>
      <c r="B61" s="98" t="s">
        <v>596</v>
      </c>
      <c r="C61" s="67">
        <v>44562</v>
      </c>
      <c r="D61" s="67">
        <v>46203</v>
      </c>
      <c r="E61" s="160">
        <f t="shared" si="2"/>
        <v>17.5</v>
      </c>
      <c r="F61" s="69" t="s">
        <v>175</v>
      </c>
      <c r="J61" s="69">
        <v>3.5</v>
      </c>
      <c r="K61" s="69">
        <v>4</v>
      </c>
      <c r="L61" s="69">
        <v>4</v>
      </c>
      <c r="M61" s="69">
        <v>6</v>
      </c>
      <c r="O61" s="92"/>
      <c r="Q61" s="9"/>
      <c r="R61" s="9" t="s">
        <v>95</v>
      </c>
      <c r="S61" s="136" t="s">
        <v>1285</v>
      </c>
      <c r="T61" s="136" t="s">
        <v>1283</v>
      </c>
      <c r="U61" s="136">
        <v>20.96</v>
      </c>
      <c r="V61" s="136" t="s">
        <v>1286</v>
      </c>
      <c r="W61" s="136"/>
      <c r="X61" s="136"/>
      <c r="Y61" s="126"/>
      <c r="Z61" s="92" t="s">
        <v>323</v>
      </c>
      <c r="AA61" s="14">
        <v>0.4</v>
      </c>
      <c r="AB61" s="14">
        <v>0.4</v>
      </c>
      <c r="AC61" s="9"/>
      <c r="AD61" s="14"/>
      <c r="AE61" s="127">
        <f t="shared" si="0"/>
        <v>7</v>
      </c>
      <c r="AF61" s="127">
        <f t="shared" si="1"/>
        <v>0</v>
      </c>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5"/>
      <c r="BQ61" s="135"/>
      <c r="BR61" s="135"/>
      <c r="BS61" s="135"/>
      <c r="BT61" s="135"/>
      <c r="BU61" s="135"/>
      <c r="BV61" s="135"/>
      <c r="BW61" s="135"/>
      <c r="BX61" s="135"/>
      <c r="BY61" s="135"/>
      <c r="BZ61" s="135"/>
      <c r="CA61" s="135"/>
      <c r="CB61" s="135"/>
      <c r="CC61" s="135"/>
      <c r="CD61" s="135"/>
      <c r="CE61" s="135"/>
      <c r="CF61" s="135"/>
      <c r="CG61" s="135"/>
      <c r="CH61" s="135"/>
      <c r="CI61" s="135"/>
      <c r="CJ61" s="135"/>
      <c r="CK61" s="135"/>
      <c r="CL61" s="135"/>
      <c r="CM61" s="135"/>
      <c r="CN61" s="135"/>
      <c r="CO61" s="135"/>
      <c r="CP61" s="135"/>
      <c r="CQ61" s="135"/>
      <c r="CR61" s="135"/>
      <c r="CS61" s="135"/>
      <c r="CT61" s="135"/>
      <c r="CU61" s="135"/>
      <c r="CV61" s="135"/>
      <c r="CW61" s="135"/>
      <c r="CX61" s="135"/>
      <c r="CY61" s="135"/>
      <c r="CZ61" s="135"/>
      <c r="DA61" s="135"/>
      <c r="DB61" s="135"/>
      <c r="DC61" s="135"/>
      <c r="DD61" s="135"/>
      <c r="DE61" s="135"/>
      <c r="DF61" s="135"/>
      <c r="DG61" s="135"/>
      <c r="DH61" s="135"/>
      <c r="DI61" s="135"/>
      <c r="DJ61" s="135"/>
      <c r="DK61" s="135"/>
      <c r="DL61" s="135"/>
      <c r="DM61" s="135"/>
      <c r="DN61" s="135"/>
      <c r="DO61" s="135"/>
      <c r="DP61" s="135"/>
      <c r="DQ61" s="135"/>
      <c r="DR61" s="135"/>
      <c r="DS61" s="135"/>
      <c r="DT61" s="135"/>
      <c r="DU61" s="135"/>
      <c r="DV61" s="135"/>
      <c r="DW61" s="135"/>
      <c r="DX61" s="135"/>
      <c r="DY61" s="135"/>
      <c r="DZ61" s="135"/>
      <c r="EA61" s="135"/>
      <c r="EB61" s="135"/>
      <c r="EC61" s="135"/>
      <c r="ED61" s="135"/>
      <c r="EE61" s="135"/>
      <c r="EF61" s="135"/>
      <c r="EG61" s="135"/>
      <c r="EH61" s="135"/>
      <c r="EI61" s="135"/>
      <c r="EJ61" s="135"/>
      <c r="EK61" s="135"/>
      <c r="EL61" s="135"/>
      <c r="EM61" s="135"/>
      <c r="EN61" s="135"/>
      <c r="EO61" s="135"/>
      <c r="EP61" s="135"/>
      <c r="EQ61" s="135"/>
      <c r="ER61" s="135"/>
      <c r="ES61" s="135"/>
      <c r="ET61" s="135"/>
      <c r="EU61" s="135"/>
      <c r="EV61" s="135"/>
      <c r="EW61" s="135"/>
      <c r="EX61" s="135"/>
      <c r="EY61" s="135"/>
      <c r="EZ61" s="135"/>
      <c r="FA61" s="135"/>
      <c r="FB61" s="131"/>
      <c r="FC61" s="126"/>
      <c r="FD61" s="126"/>
      <c r="FE61" s="126"/>
      <c r="FF61" s="126"/>
      <c r="FG61" s="126"/>
      <c r="FH61" s="126"/>
      <c r="FI61" s="126"/>
      <c r="FJ61" s="126"/>
      <c r="FK61" s="126"/>
      <c r="FL61" s="126"/>
      <c r="FM61" s="126"/>
      <c r="FN61" s="126"/>
      <c r="FO61" s="126"/>
      <c r="FP61" s="126"/>
      <c r="FQ61" s="126"/>
      <c r="FR61" s="126"/>
      <c r="FS61" s="126"/>
      <c r="FT61" s="126"/>
      <c r="FU61" s="126"/>
      <c r="FV61" s="126"/>
      <c r="FW61" s="126"/>
      <c r="FX61" s="126"/>
      <c r="FY61" s="126"/>
      <c r="FZ61" s="126"/>
      <c r="GA61" s="126"/>
      <c r="GB61" s="126"/>
      <c r="GC61" s="126"/>
      <c r="GD61" s="126"/>
      <c r="GE61" s="126"/>
      <c r="GF61" s="126"/>
      <c r="GG61" s="126"/>
      <c r="GH61" s="126"/>
      <c r="GI61" s="126"/>
      <c r="GJ61" s="126"/>
      <c r="GK61" s="126"/>
      <c r="GL61" s="126"/>
      <c r="GM61" s="126"/>
      <c r="GN61" s="126"/>
      <c r="GO61" s="126"/>
      <c r="GP61" s="126"/>
      <c r="GQ61" s="126"/>
      <c r="GR61" s="126"/>
      <c r="GS61" s="126"/>
      <c r="GT61" s="126"/>
      <c r="GU61" s="126"/>
      <c r="GV61" s="126"/>
      <c r="GW61" s="126"/>
      <c r="GX61" s="126"/>
      <c r="GY61" s="126"/>
      <c r="GZ61" s="126"/>
      <c r="HA61" s="126"/>
      <c r="HB61" s="126"/>
      <c r="HC61" s="126"/>
      <c r="HD61" s="126"/>
      <c r="HE61" s="126"/>
      <c r="HF61" s="126"/>
      <c r="HG61" s="126"/>
      <c r="HH61" s="126"/>
      <c r="HI61" s="126"/>
      <c r="HJ61" s="126"/>
      <c r="HK61" s="126"/>
      <c r="HL61" s="126"/>
      <c r="HM61" s="126"/>
      <c r="HN61" s="126"/>
      <c r="HO61" s="126"/>
      <c r="HP61" s="126"/>
      <c r="HQ61" s="126"/>
      <c r="HR61" s="126"/>
      <c r="HS61" s="126"/>
      <c r="HT61" s="126"/>
      <c r="HU61" s="126"/>
      <c r="HV61" s="126"/>
      <c r="HW61" s="126"/>
      <c r="HX61" s="126"/>
      <c r="HY61" s="126"/>
    </row>
    <row r="62" spans="1:233" s="137" customFormat="1" ht="70.5" customHeight="1" x14ac:dyDescent="0.25">
      <c r="A62" s="13">
        <v>57</v>
      </c>
      <c r="B62" s="98" t="s">
        <v>597</v>
      </c>
      <c r="C62" s="67">
        <v>44562</v>
      </c>
      <c r="D62" s="67">
        <v>46203</v>
      </c>
      <c r="E62" s="160">
        <f t="shared" si="2"/>
        <v>19</v>
      </c>
      <c r="F62" s="69" t="s">
        <v>175</v>
      </c>
      <c r="G62" s="69"/>
      <c r="H62" s="69"/>
      <c r="I62" s="69">
        <v>2.0499999999999998</v>
      </c>
      <c r="J62" s="69">
        <v>4.0999999999999996</v>
      </c>
      <c r="K62" s="69">
        <v>5.25</v>
      </c>
      <c r="L62" s="69">
        <v>5.3</v>
      </c>
      <c r="M62" s="69">
        <v>2.2999999999999998</v>
      </c>
      <c r="N62" s="69"/>
      <c r="O62" s="92"/>
      <c r="P62" s="69"/>
      <c r="Q62" s="9"/>
      <c r="R62" s="9" t="s">
        <v>95</v>
      </c>
      <c r="S62" s="136" t="s">
        <v>1287</v>
      </c>
      <c r="T62" s="136" t="s">
        <v>704</v>
      </c>
      <c r="U62" s="136">
        <v>78</v>
      </c>
      <c r="V62" s="136" t="s">
        <v>1288</v>
      </c>
      <c r="W62" s="136"/>
      <c r="X62" s="136"/>
      <c r="Y62" s="138"/>
      <c r="Z62" s="92" t="s">
        <v>274</v>
      </c>
      <c r="AA62" s="14">
        <v>0</v>
      </c>
      <c r="AB62" s="14">
        <v>0</v>
      </c>
      <c r="AC62" s="9" t="s">
        <v>232</v>
      </c>
      <c r="AD62" s="14">
        <v>0</v>
      </c>
      <c r="AE62" s="127">
        <f t="shared" si="0"/>
        <v>0</v>
      </c>
      <c r="AF62" s="127">
        <f t="shared" si="1"/>
        <v>0</v>
      </c>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139"/>
      <c r="CH62" s="139"/>
      <c r="CI62" s="139"/>
      <c r="CJ62" s="139"/>
      <c r="CK62" s="139"/>
      <c r="CL62" s="139"/>
      <c r="CM62" s="139"/>
      <c r="CN62" s="139"/>
      <c r="CO62" s="139"/>
      <c r="CP62" s="139"/>
      <c r="CQ62" s="139"/>
      <c r="CR62" s="139"/>
      <c r="CS62" s="139"/>
      <c r="CT62" s="139"/>
      <c r="CU62" s="139"/>
      <c r="CV62" s="139"/>
      <c r="CW62" s="139"/>
      <c r="CX62" s="139"/>
      <c r="CY62" s="139"/>
      <c r="CZ62" s="139"/>
      <c r="DA62" s="139"/>
      <c r="DB62" s="139"/>
      <c r="DC62" s="139"/>
      <c r="DD62" s="139"/>
      <c r="DE62" s="139"/>
      <c r="DF62" s="139"/>
      <c r="DG62" s="139"/>
      <c r="DH62" s="139"/>
      <c r="DI62" s="139"/>
      <c r="DJ62" s="139"/>
      <c r="DK62" s="139"/>
      <c r="DL62" s="139"/>
      <c r="DM62" s="139"/>
      <c r="DN62" s="139"/>
      <c r="DO62" s="139"/>
      <c r="DP62" s="139"/>
      <c r="DQ62" s="139"/>
      <c r="DR62" s="139"/>
      <c r="DS62" s="139"/>
      <c r="DT62" s="139"/>
      <c r="DU62" s="139"/>
      <c r="DV62" s="139"/>
      <c r="DW62" s="139"/>
      <c r="DX62" s="139"/>
      <c r="DY62" s="139"/>
      <c r="DZ62" s="139"/>
      <c r="EA62" s="139"/>
      <c r="EB62" s="139"/>
      <c r="EC62" s="139"/>
      <c r="ED62" s="139"/>
      <c r="EE62" s="139"/>
      <c r="EF62" s="139"/>
      <c r="EG62" s="139"/>
      <c r="EH62" s="139"/>
      <c r="EI62" s="139"/>
      <c r="EJ62" s="139"/>
      <c r="EK62" s="139"/>
      <c r="EL62" s="139"/>
      <c r="EM62" s="139"/>
      <c r="EN62" s="139"/>
      <c r="EO62" s="139"/>
      <c r="EP62" s="139"/>
      <c r="EQ62" s="139"/>
      <c r="ER62" s="139"/>
      <c r="ES62" s="139"/>
      <c r="ET62" s="139"/>
      <c r="EU62" s="139"/>
      <c r="EV62" s="139"/>
      <c r="EW62" s="139"/>
      <c r="EX62" s="139"/>
      <c r="EY62" s="139"/>
      <c r="EZ62" s="139"/>
      <c r="FA62" s="139"/>
      <c r="FB62" s="140"/>
      <c r="FC62" s="138"/>
      <c r="FD62" s="138"/>
      <c r="FE62" s="138"/>
      <c r="FF62" s="138"/>
      <c r="FG62" s="138"/>
      <c r="FH62" s="138"/>
      <c r="FI62" s="138"/>
      <c r="FJ62" s="138"/>
      <c r="FK62" s="138"/>
      <c r="FL62" s="138"/>
      <c r="FM62" s="138"/>
      <c r="FN62" s="138"/>
      <c r="FO62" s="138"/>
      <c r="FP62" s="138"/>
      <c r="FQ62" s="138"/>
      <c r="FR62" s="138"/>
      <c r="FS62" s="138"/>
      <c r="FT62" s="138"/>
      <c r="FU62" s="138"/>
      <c r="FV62" s="138"/>
      <c r="FW62" s="138"/>
      <c r="FX62" s="138"/>
      <c r="FY62" s="138"/>
      <c r="FZ62" s="138"/>
      <c r="GA62" s="138"/>
      <c r="GB62" s="138"/>
      <c r="GC62" s="138"/>
      <c r="GD62" s="138"/>
      <c r="GE62" s="138"/>
      <c r="GF62" s="138"/>
      <c r="GG62" s="138"/>
      <c r="GH62" s="138"/>
      <c r="GI62" s="138"/>
      <c r="GJ62" s="138"/>
      <c r="GK62" s="138"/>
      <c r="GL62" s="138"/>
      <c r="GM62" s="138"/>
      <c r="GN62" s="138"/>
      <c r="GO62" s="138"/>
      <c r="GP62" s="138"/>
      <c r="GQ62" s="138"/>
      <c r="GR62" s="138"/>
      <c r="GS62" s="138"/>
      <c r="GT62" s="138"/>
      <c r="GU62" s="138"/>
      <c r="GV62" s="138"/>
      <c r="GW62" s="138"/>
      <c r="GX62" s="138"/>
      <c r="GY62" s="138"/>
      <c r="GZ62" s="138"/>
      <c r="HA62" s="138"/>
      <c r="HB62" s="138"/>
      <c r="HC62" s="138"/>
      <c r="HD62" s="138"/>
      <c r="HE62" s="138"/>
      <c r="HF62" s="138"/>
      <c r="HG62" s="138"/>
      <c r="HH62" s="138"/>
      <c r="HI62" s="138"/>
      <c r="HJ62" s="138"/>
      <c r="HK62" s="138"/>
      <c r="HL62" s="138"/>
      <c r="HM62" s="138"/>
      <c r="HN62" s="138"/>
      <c r="HO62" s="138"/>
      <c r="HP62" s="138"/>
      <c r="HQ62" s="138"/>
      <c r="HR62" s="138"/>
      <c r="HS62" s="138"/>
      <c r="HT62" s="138"/>
      <c r="HU62" s="138"/>
      <c r="HV62" s="138"/>
      <c r="HW62" s="138"/>
      <c r="HX62" s="138"/>
      <c r="HY62" s="138"/>
    </row>
    <row r="63" spans="1:233" s="69" customFormat="1" ht="54.75" customHeight="1" x14ac:dyDescent="0.25">
      <c r="A63" s="13">
        <v>58</v>
      </c>
      <c r="B63" s="98" t="s">
        <v>658</v>
      </c>
      <c r="C63" s="67">
        <v>44348</v>
      </c>
      <c r="D63" s="67">
        <v>46022</v>
      </c>
      <c r="E63" s="160">
        <f t="shared" si="2"/>
        <v>0.36000000000000004</v>
      </c>
      <c r="F63" s="69" t="s">
        <v>175</v>
      </c>
      <c r="I63" s="69">
        <v>7.0000000000000007E-2</v>
      </c>
      <c r="J63" s="69">
        <v>0.13</v>
      </c>
      <c r="K63" s="69">
        <v>0.08</v>
      </c>
      <c r="L63" s="69">
        <v>0.08</v>
      </c>
      <c r="O63" s="92"/>
      <c r="P63" s="69">
        <v>7.9200000000000007E-2</v>
      </c>
      <c r="Q63" s="9" t="s">
        <v>1318</v>
      </c>
      <c r="R63" s="9" t="s">
        <v>95</v>
      </c>
      <c r="S63" s="136" t="s">
        <v>711</v>
      </c>
      <c r="T63" s="136" t="s">
        <v>712</v>
      </c>
      <c r="U63" s="136"/>
      <c r="V63" s="136" t="s">
        <v>713</v>
      </c>
      <c r="W63" s="136"/>
      <c r="X63" s="136"/>
      <c r="Y63" s="138"/>
      <c r="Z63" s="92" t="s">
        <v>397</v>
      </c>
      <c r="AA63" s="14">
        <v>0</v>
      </c>
      <c r="AB63" s="14">
        <v>0</v>
      </c>
      <c r="AC63" s="9"/>
      <c r="AD63" s="14"/>
      <c r="AE63" s="127">
        <f t="shared" si="0"/>
        <v>0</v>
      </c>
      <c r="AF63" s="127">
        <f t="shared" si="1"/>
        <v>0</v>
      </c>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5"/>
      <c r="BC63" s="135"/>
      <c r="BD63" s="135"/>
      <c r="BE63" s="135"/>
      <c r="BF63" s="135"/>
      <c r="BG63" s="135"/>
      <c r="BH63" s="135"/>
      <c r="BI63" s="135"/>
      <c r="BJ63" s="135"/>
      <c r="BK63" s="135"/>
      <c r="BL63" s="135"/>
      <c r="BM63" s="135"/>
      <c r="BN63" s="135"/>
      <c r="BO63" s="135"/>
      <c r="BP63" s="135"/>
      <c r="BQ63" s="135"/>
      <c r="BR63" s="135"/>
      <c r="BS63" s="135"/>
      <c r="BT63" s="135"/>
      <c r="BU63" s="135"/>
      <c r="BV63" s="135"/>
      <c r="BW63" s="135"/>
      <c r="BX63" s="135"/>
      <c r="BY63" s="135"/>
      <c r="BZ63" s="135"/>
      <c r="CA63" s="135"/>
      <c r="CB63" s="135"/>
      <c r="CC63" s="135"/>
      <c r="CD63" s="135"/>
      <c r="CE63" s="135"/>
      <c r="CF63" s="135"/>
      <c r="CG63" s="135"/>
      <c r="CH63" s="135"/>
      <c r="CI63" s="135"/>
      <c r="CJ63" s="135"/>
      <c r="CK63" s="135"/>
      <c r="CL63" s="135"/>
      <c r="CM63" s="135"/>
      <c r="CN63" s="135"/>
      <c r="CO63" s="135"/>
      <c r="CP63" s="135"/>
      <c r="CQ63" s="135"/>
      <c r="CR63" s="135"/>
      <c r="CS63" s="135"/>
      <c r="CT63" s="135"/>
      <c r="CU63" s="135"/>
      <c r="CV63" s="135"/>
      <c r="CW63" s="135"/>
      <c r="CX63" s="135"/>
      <c r="CY63" s="135"/>
      <c r="CZ63" s="135"/>
      <c r="DA63" s="135"/>
      <c r="DB63" s="135"/>
      <c r="DC63" s="135"/>
      <c r="DD63" s="135"/>
      <c r="DE63" s="135"/>
      <c r="DF63" s="135"/>
      <c r="DG63" s="135"/>
      <c r="DH63" s="135"/>
      <c r="DI63" s="135"/>
      <c r="DJ63" s="135"/>
      <c r="DK63" s="135"/>
      <c r="DL63" s="135"/>
      <c r="DM63" s="135"/>
      <c r="DN63" s="135"/>
      <c r="DO63" s="135"/>
      <c r="DP63" s="135"/>
      <c r="DQ63" s="135"/>
      <c r="DR63" s="135"/>
      <c r="DS63" s="135"/>
      <c r="DT63" s="135"/>
      <c r="DU63" s="135"/>
      <c r="DV63" s="135"/>
      <c r="DW63" s="135"/>
      <c r="DX63" s="135"/>
      <c r="DY63" s="135"/>
      <c r="DZ63" s="135"/>
      <c r="EA63" s="135"/>
      <c r="EB63" s="135"/>
      <c r="EC63" s="135"/>
      <c r="ED63" s="135"/>
      <c r="EE63" s="135"/>
      <c r="EF63" s="135"/>
      <c r="EG63" s="135"/>
      <c r="EH63" s="135"/>
      <c r="EI63" s="135"/>
      <c r="EJ63" s="135"/>
      <c r="EK63" s="135"/>
      <c r="EL63" s="135"/>
      <c r="EM63" s="135"/>
      <c r="EN63" s="135"/>
      <c r="EO63" s="135"/>
      <c r="EP63" s="135"/>
      <c r="EQ63" s="135"/>
      <c r="ER63" s="135"/>
      <c r="ES63" s="135"/>
      <c r="ET63" s="135"/>
      <c r="EU63" s="135"/>
      <c r="EV63" s="135"/>
      <c r="EW63" s="135"/>
      <c r="EX63" s="135"/>
      <c r="EY63" s="135"/>
      <c r="EZ63" s="135"/>
      <c r="FA63" s="135"/>
      <c r="FB63" s="131"/>
      <c r="FC63" s="126"/>
      <c r="FD63" s="126"/>
      <c r="FE63" s="126"/>
      <c r="FF63" s="126"/>
      <c r="FG63" s="126"/>
      <c r="FH63" s="126"/>
      <c r="FI63" s="126"/>
      <c r="FJ63" s="126"/>
      <c r="FK63" s="126"/>
      <c r="FL63" s="126"/>
      <c r="FM63" s="126"/>
      <c r="FN63" s="126"/>
      <c r="FO63" s="126"/>
      <c r="FP63" s="126"/>
      <c r="FQ63" s="126"/>
      <c r="FR63" s="126"/>
      <c r="FS63" s="126"/>
      <c r="FT63" s="126"/>
      <c r="FU63" s="126"/>
      <c r="FV63" s="126"/>
      <c r="FW63" s="126"/>
      <c r="FX63" s="126"/>
      <c r="FY63" s="126"/>
      <c r="FZ63" s="126"/>
      <c r="GA63" s="126"/>
      <c r="GB63" s="126"/>
      <c r="GC63" s="126"/>
      <c r="GD63" s="126"/>
      <c r="GE63" s="126"/>
      <c r="GF63" s="126"/>
      <c r="GG63" s="126"/>
      <c r="GH63" s="126"/>
      <c r="GI63" s="126"/>
      <c r="GJ63" s="126"/>
      <c r="GK63" s="126"/>
      <c r="GL63" s="126"/>
      <c r="GM63" s="126"/>
      <c r="GN63" s="126"/>
      <c r="GO63" s="126"/>
      <c r="GP63" s="126"/>
      <c r="GQ63" s="126"/>
      <c r="GR63" s="126"/>
      <c r="GS63" s="126"/>
      <c r="GT63" s="126"/>
      <c r="GU63" s="126"/>
      <c r="GV63" s="126"/>
      <c r="GW63" s="126"/>
      <c r="GX63" s="126"/>
      <c r="GY63" s="126"/>
      <c r="GZ63" s="126"/>
      <c r="HA63" s="126"/>
      <c r="HB63" s="126"/>
      <c r="HC63" s="126"/>
      <c r="HD63" s="126"/>
      <c r="HE63" s="126"/>
      <c r="HF63" s="126"/>
      <c r="HG63" s="126"/>
      <c r="HH63" s="126"/>
      <c r="HI63" s="126"/>
      <c r="HJ63" s="126"/>
      <c r="HK63" s="126"/>
      <c r="HL63" s="126"/>
      <c r="HM63" s="126"/>
      <c r="HN63" s="126"/>
      <c r="HO63" s="126"/>
      <c r="HP63" s="126"/>
      <c r="HQ63" s="126"/>
      <c r="HR63" s="126"/>
      <c r="HS63" s="126"/>
      <c r="HT63" s="126"/>
      <c r="HU63" s="126"/>
      <c r="HV63" s="126"/>
      <c r="HW63" s="126"/>
      <c r="HX63" s="126"/>
      <c r="HY63" s="126"/>
    </row>
    <row r="64" spans="1:233" s="69" customFormat="1" ht="48.75" customHeight="1" x14ac:dyDescent="0.25">
      <c r="A64" s="13">
        <v>59</v>
      </c>
      <c r="B64" s="98" t="s">
        <v>562</v>
      </c>
      <c r="C64" s="67">
        <v>44348</v>
      </c>
      <c r="D64" s="67">
        <v>46203</v>
      </c>
      <c r="E64" s="160">
        <f t="shared" si="2"/>
        <v>10</v>
      </c>
      <c r="F64" s="69" t="s">
        <v>175</v>
      </c>
      <c r="H64" s="69">
        <v>2.2000000000000002</v>
      </c>
      <c r="I64" s="69">
        <v>4</v>
      </c>
      <c r="J64" s="69">
        <v>1</v>
      </c>
      <c r="K64" s="69">
        <v>1</v>
      </c>
      <c r="L64" s="69">
        <v>1</v>
      </c>
      <c r="M64" s="69">
        <v>0.8</v>
      </c>
      <c r="O64" s="92"/>
      <c r="P64" s="69">
        <v>1.87</v>
      </c>
      <c r="Q64" s="9" t="s">
        <v>1317</v>
      </c>
      <c r="R64" s="9" t="s">
        <v>95</v>
      </c>
      <c r="S64" s="136" t="s">
        <v>714</v>
      </c>
      <c r="T64" s="136" t="s">
        <v>715</v>
      </c>
      <c r="U64" s="136"/>
      <c r="V64" s="136" t="s">
        <v>716</v>
      </c>
      <c r="W64" s="136" t="s">
        <v>717</v>
      </c>
      <c r="X64" s="136"/>
      <c r="Y64" s="138"/>
      <c r="Z64" s="92" t="s">
        <v>397</v>
      </c>
      <c r="AA64" s="14">
        <v>0</v>
      </c>
      <c r="AB64" s="14">
        <v>0</v>
      </c>
      <c r="AC64" s="9"/>
      <c r="AD64" s="14"/>
      <c r="AE64" s="127">
        <f t="shared" si="0"/>
        <v>0</v>
      </c>
      <c r="AF64" s="127">
        <f t="shared" si="1"/>
        <v>0</v>
      </c>
      <c r="AG64" s="135"/>
      <c r="AH64" s="135"/>
      <c r="AI64" s="135"/>
      <c r="AJ64" s="135"/>
      <c r="AK64" s="135"/>
      <c r="AL64" s="135"/>
      <c r="AM64" s="135"/>
      <c r="AN64" s="135"/>
      <c r="AO64" s="135"/>
      <c r="AP64" s="135"/>
      <c r="AQ64" s="135"/>
      <c r="AR64" s="135"/>
      <c r="AS64" s="135"/>
      <c r="AT64" s="135"/>
      <c r="AU64" s="135"/>
      <c r="AV64" s="135"/>
      <c r="AW64" s="135"/>
      <c r="AX64" s="135"/>
      <c r="AY64" s="135"/>
      <c r="AZ64" s="135"/>
      <c r="BA64" s="135"/>
      <c r="BB64" s="135"/>
      <c r="BC64" s="135"/>
      <c r="BD64" s="135"/>
      <c r="BE64" s="135"/>
      <c r="BF64" s="135"/>
      <c r="BG64" s="135"/>
      <c r="BH64" s="135"/>
      <c r="BI64" s="135"/>
      <c r="BJ64" s="135"/>
      <c r="BK64" s="135"/>
      <c r="BL64" s="135"/>
      <c r="BM64" s="135"/>
      <c r="BN64" s="135"/>
      <c r="BO64" s="135"/>
      <c r="BP64" s="135"/>
      <c r="BQ64" s="135"/>
      <c r="BR64" s="135"/>
      <c r="BS64" s="135"/>
      <c r="BT64" s="135"/>
      <c r="BU64" s="135"/>
      <c r="BV64" s="135"/>
      <c r="BW64" s="135"/>
      <c r="BX64" s="135"/>
      <c r="BY64" s="135"/>
      <c r="BZ64" s="135"/>
      <c r="CA64" s="135"/>
      <c r="CB64" s="135"/>
      <c r="CC64" s="135"/>
      <c r="CD64" s="135"/>
      <c r="CE64" s="135"/>
      <c r="CF64" s="135"/>
      <c r="CG64" s="135"/>
      <c r="CH64" s="135"/>
      <c r="CI64" s="135"/>
      <c r="CJ64" s="135"/>
      <c r="CK64" s="135"/>
      <c r="CL64" s="135"/>
      <c r="CM64" s="135"/>
      <c r="CN64" s="135"/>
      <c r="CO64" s="135"/>
      <c r="CP64" s="135"/>
      <c r="CQ64" s="135"/>
      <c r="CR64" s="135"/>
      <c r="CS64" s="135"/>
      <c r="CT64" s="135"/>
      <c r="CU64" s="135"/>
      <c r="CV64" s="135"/>
      <c r="CW64" s="135"/>
      <c r="CX64" s="135"/>
      <c r="CY64" s="135"/>
      <c r="CZ64" s="135"/>
      <c r="DA64" s="135"/>
      <c r="DB64" s="135"/>
      <c r="DC64" s="135"/>
      <c r="DD64" s="135"/>
      <c r="DE64" s="135"/>
      <c r="DF64" s="135"/>
      <c r="DG64" s="135"/>
      <c r="DH64" s="135"/>
      <c r="DI64" s="135"/>
      <c r="DJ64" s="135"/>
      <c r="DK64" s="135"/>
      <c r="DL64" s="135"/>
      <c r="DM64" s="135"/>
      <c r="DN64" s="135"/>
      <c r="DO64" s="135"/>
      <c r="DP64" s="135"/>
      <c r="DQ64" s="135"/>
      <c r="DR64" s="135"/>
      <c r="DS64" s="135"/>
      <c r="DT64" s="135"/>
      <c r="DU64" s="135"/>
      <c r="DV64" s="135"/>
      <c r="DW64" s="135"/>
      <c r="DX64" s="135"/>
      <c r="DY64" s="135"/>
      <c r="DZ64" s="135"/>
      <c r="EA64" s="135"/>
      <c r="EB64" s="135"/>
      <c r="EC64" s="135"/>
      <c r="ED64" s="135"/>
      <c r="EE64" s="135"/>
      <c r="EF64" s="135"/>
      <c r="EG64" s="135"/>
      <c r="EH64" s="135"/>
      <c r="EI64" s="135"/>
      <c r="EJ64" s="135"/>
      <c r="EK64" s="135"/>
      <c r="EL64" s="135"/>
      <c r="EM64" s="135"/>
      <c r="EN64" s="135"/>
      <c r="EO64" s="135"/>
      <c r="EP64" s="135"/>
      <c r="EQ64" s="135"/>
      <c r="ER64" s="135"/>
      <c r="ES64" s="135"/>
      <c r="ET64" s="135"/>
      <c r="EU64" s="135"/>
      <c r="EV64" s="135"/>
      <c r="EW64" s="135"/>
      <c r="EX64" s="135"/>
      <c r="EY64" s="135"/>
      <c r="EZ64" s="135"/>
      <c r="FA64" s="135"/>
      <c r="FB64" s="131"/>
      <c r="FC64" s="126"/>
      <c r="FD64" s="126"/>
      <c r="FE64" s="126"/>
      <c r="FF64" s="126"/>
      <c r="FG64" s="126"/>
      <c r="FH64" s="126"/>
      <c r="FI64" s="126"/>
      <c r="FJ64" s="126"/>
      <c r="FK64" s="126"/>
      <c r="FL64" s="126"/>
      <c r="FM64" s="126"/>
      <c r="FN64" s="126"/>
      <c r="FO64" s="126"/>
      <c r="FP64" s="126"/>
      <c r="FQ64" s="126"/>
      <c r="FR64" s="126"/>
      <c r="FS64" s="126"/>
      <c r="FT64" s="126"/>
      <c r="FU64" s="126"/>
      <c r="FV64" s="126"/>
      <c r="FW64" s="126"/>
      <c r="FX64" s="126"/>
      <c r="FY64" s="126"/>
      <c r="FZ64" s="126"/>
      <c r="GA64" s="126"/>
      <c r="GB64" s="126"/>
      <c r="GC64" s="126"/>
      <c r="GD64" s="126"/>
      <c r="GE64" s="126"/>
      <c r="GF64" s="126"/>
      <c r="GG64" s="126"/>
      <c r="GH64" s="126"/>
      <c r="GI64" s="126"/>
      <c r="GJ64" s="126"/>
      <c r="GK64" s="126"/>
      <c r="GL64" s="126"/>
      <c r="GM64" s="126"/>
      <c r="GN64" s="126"/>
      <c r="GO64" s="126"/>
      <c r="GP64" s="126"/>
      <c r="GQ64" s="126"/>
      <c r="GR64" s="126"/>
      <c r="GS64" s="126"/>
      <c r="GT64" s="126"/>
      <c r="GU64" s="126"/>
      <c r="GV64" s="126"/>
      <c r="GW64" s="126"/>
      <c r="GX64" s="126"/>
      <c r="GY64" s="126"/>
      <c r="GZ64" s="126"/>
      <c r="HA64" s="126"/>
      <c r="HB64" s="126"/>
      <c r="HC64" s="126"/>
      <c r="HD64" s="126"/>
      <c r="HE64" s="126"/>
      <c r="HF64" s="126"/>
      <c r="HG64" s="126"/>
      <c r="HH64" s="126"/>
      <c r="HI64" s="126"/>
      <c r="HJ64" s="126"/>
      <c r="HK64" s="126"/>
      <c r="HL64" s="126"/>
      <c r="HM64" s="126"/>
      <c r="HN64" s="126"/>
      <c r="HO64" s="126"/>
      <c r="HP64" s="126"/>
      <c r="HQ64" s="126"/>
      <c r="HR64" s="126"/>
      <c r="HS64" s="126"/>
      <c r="HT64" s="126"/>
      <c r="HU64" s="126"/>
      <c r="HV64" s="126"/>
      <c r="HW64" s="126"/>
      <c r="HX64" s="126"/>
      <c r="HY64" s="126"/>
    </row>
    <row r="65" spans="1:233" s="69" customFormat="1" ht="63" customHeight="1" x14ac:dyDescent="0.25">
      <c r="A65" s="13">
        <v>60</v>
      </c>
      <c r="B65" s="98" t="s">
        <v>559</v>
      </c>
      <c r="C65" s="67">
        <v>44348</v>
      </c>
      <c r="D65" s="67">
        <v>45657</v>
      </c>
      <c r="E65" s="160">
        <f t="shared" si="2"/>
        <v>4</v>
      </c>
      <c r="F65" s="69" t="s">
        <v>175</v>
      </c>
      <c r="H65" s="69">
        <v>0.15</v>
      </c>
      <c r="I65" s="69">
        <v>1.6</v>
      </c>
      <c r="J65" s="69">
        <v>1.8</v>
      </c>
      <c r="K65" s="69">
        <v>0.45</v>
      </c>
      <c r="O65" s="92"/>
      <c r="P65" s="69">
        <v>0.39885999999999999</v>
      </c>
      <c r="Q65" s="9" t="s">
        <v>1318</v>
      </c>
      <c r="R65" s="9" t="s">
        <v>95</v>
      </c>
      <c r="S65" s="136" t="s">
        <v>1599</v>
      </c>
      <c r="T65" s="136" t="s">
        <v>1600</v>
      </c>
      <c r="U65" s="136"/>
      <c r="V65" s="136" t="s">
        <v>1601</v>
      </c>
      <c r="W65" s="136" t="s">
        <v>1602</v>
      </c>
      <c r="X65" s="136"/>
      <c r="Y65" s="138"/>
      <c r="Z65" s="92" t="s">
        <v>397</v>
      </c>
      <c r="AA65" s="14">
        <v>0</v>
      </c>
      <c r="AB65" s="14">
        <v>0</v>
      </c>
      <c r="AC65" s="9"/>
      <c r="AD65" s="14"/>
      <c r="AE65" s="127">
        <f t="shared" si="0"/>
        <v>0</v>
      </c>
      <c r="AF65" s="127">
        <f t="shared" si="1"/>
        <v>0</v>
      </c>
      <c r="AG65" s="135"/>
      <c r="AH65" s="135"/>
      <c r="AI65" s="135"/>
      <c r="AJ65" s="135"/>
      <c r="AK65" s="135"/>
      <c r="AL65" s="135"/>
      <c r="AM65" s="135"/>
      <c r="AN65" s="135"/>
      <c r="AO65" s="135"/>
      <c r="AP65" s="135"/>
      <c r="AQ65" s="135"/>
      <c r="AR65" s="135"/>
      <c r="AS65" s="135"/>
      <c r="AT65" s="135"/>
      <c r="AU65" s="135"/>
      <c r="AV65" s="135"/>
      <c r="AW65" s="135"/>
      <c r="AX65" s="135"/>
      <c r="AY65" s="135"/>
      <c r="AZ65" s="135"/>
      <c r="BA65" s="135"/>
      <c r="BB65" s="135"/>
      <c r="BC65" s="135"/>
      <c r="BD65" s="135"/>
      <c r="BE65" s="135"/>
      <c r="BF65" s="135"/>
      <c r="BG65" s="135"/>
      <c r="BH65" s="135"/>
      <c r="BI65" s="135"/>
      <c r="BJ65" s="135"/>
      <c r="BK65" s="135"/>
      <c r="BL65" s="135"/>
      <c r="BM65" s="135"/>
      <c r="BN65" s="135"/>
      <c r="BO65" s="135"/>
      <c r="BP65" s="135"/>
      <c r="BQ65" s="135"/>
      <c r="BR65" s="135"/>
      <c r="BS65" s="135"/>
      <c r="BT65" s="135"/>
      <c r="BU65" s="135"/>
      <c r="BV65" s="135"/>
      <c r="BW65" s="135"/>
      <c r="BX65" s="135"/>
      <c r="BY65" s="135"/>
      <c r="BZ65" s="135"/>
      <c r="CA65" s="135"/>
      <c r="CB65" s="135"/>
      <c r="CC65" s="135"/>
      <c r="CD65" s="135"/>
      <c r="CE65" s="135"/>
      <c r="CF65" s="135"/>
      <c r="CG65" s="135"/>
      <c r="CH65" s="135"/>
      <c r="CI65" s="135"/>
      <c r="CJ65" s="135"/>
      <c r="CK65" s="135"/>
      <c r="CL65" s="135"/>
      <c r="CM65" s="135"/>
      <c r="CN65" s="135"/>
      <c r="CO65" s="135"/>
      <c r="CP65" s="135"/>
      <c r="CQ65" s="135"/>
      <c r="CR65" s="135"/>
      <c r="CS65" s="135"/>
      <c r="CT65" s="135"/>
      <c r="CU65" s="135"/>
      <c r="CV65" s="135"/>
      <c r="CW65" s="135"/>
      <c r="CX65" s="135"/>
      <c r="CY65" s="135"/>
      <c r="CZ65" s="135"/>
      <c r="DA65" s="135"/>
      <c r="DB65" s="135"/>
      <c r="DC65" s="135"/>
      <c r="DD65" s="135"/>
      <c r="DE65" s="135"/>
      <c r="DF65" s="135"/>
      <c r="DG65" s="135"/>
      <c r="DH65" s="135"/>
      <c r="DI65" s="135"/>
      <c r="DJ65" s="135"/>
      <c r="DK65" s="135"/>
      <c r="DL65" s="135"/>
      <c r="DM65" s="135"/>
      <c r="DN65" s="135"/>
      <c r="DO65" s="135"/>
      <c r="DP65" s="135"/>
      <c r="DQ65" s="135"/>
      <c r="DR65" s="135"/>
      <c r="DS65" s="135"/>
      <c r="DT65" s="135"/>
      <c r="DU65" s="135"/>
      <c r="DV65" s="135"/>
      <c r="DW65" s="135"/>
      <c r="DX65" s="135"/>
      <c r="DY65" s="135"/>
      <c r="DZ65" s="135"/>
      <c r="EA65" s="135"/>
      <c r="EB65" s="135"/>
      <c r="EC65" s="135"/>
      <c r="ED65" s="135"/>
      <c r="EE65" s="135"/>
      <c r="EF65" s="135"/>
      <c r="EG65" s="135"/>
      <c r="EH65" s="135"/>
      <c r="EI65" s="135"/>
      <c r="EJ65" s="135"/>
      <c r="EK65" s="135"/>
      <c r="EL65" s="135"/>
      <c r="EM65" s="135"/>
      <c r="EN65" s="135"/>
      <c r="EO65" s="135"/>
      <c r="EP65" s="135"/>
      <c r="EQ65" s="135"/>
      <c r="ER65" s="135"/>
      <c r="ES65" s="135"/>
      <c r="ET65" s="135"/>
      <c r="EU65" s="135"/>
      <c r="EV65" s="135"/>
      <c r="EW65" s="135"/>
      <c r="EX65" s="135"/>
      <c r="EY65" s="135"/>
      <c r="EZ65" s="135"/>
      <c r="FA65" s="135"/>
      <c r="FB65" s="131"/>
      <c r="FC65" s="126"/>
      <c r="FD65" s="126"/>
      <c r="FE65" s="126"/>
      <c r="FF65" s="126"/>
      <c r="FG65" s="126"/>
      <c r="FH65" s="126"/>
      <c r="FI65" s="126"/>
      <c r="FJ65" s="126"/>
      <c r="FK65" s="126"/>
      <c r="FL65" s="126"/>
      <c r="FM65" s="126"/>
      <c r="FN65" s="126"/>
      <c r="FO65" s="126"/>
      <c r="FP65" s="126"/>
      <c r="FQ65" s="126"/>
      <c r="FR65" s="126"/>
      <c r="FS65" s="126"/>
      <c r="FT65" s="126"/>
      <c r="FU65" s="126"/>
      <c r="FV65" s="126"/>
      <c r="FW65" s="126"/>
      <c r="FX65" s="126"/>
      <c r="FY65" s="126"/>
      <c r="FZ65" s="126"/>
      <c r="GA65" s="126"/>
      <c r="GB65" s="126"/>
      <c r="GC65" s="126"/>
      <c r="GD65" s="126"/>
      <c r="GE65" s="126"/>
      <c r="GF65" s="126"/>
      <c r="GG65" s="126"/>
      <c r="GH65" s="126"/>
      <c r="GI65" s="126"/>
      <c r="GJ65" s="126"/>
      <c r="GK65" s="126"/>
      <c r="GL65" s="126"/>
      <c r="GM65" s="126"/>
      <c r="GN65" s="126"/>
      <c r="GO65" s="126"/>
      <c r="GP65" s="126"/>
      <c r="GQ65" s="126"/>
      <c r="GR65" s="126"/>
      <c r="GS65" s="126"/>
      <c r="GT65" s="126"/>
      <c r="GU65" s="126"/>
      <c r="GV65" s="126"/>
      <c r="GW65" s="126"/>
      <c r="GX65" s="126"/>
      <c r="GY65" s="126"/>
      <c r="GZ65" s="126"/>
      <c r="HA65" s="126"/>
      <c r="HB65" s="126"/>
      <c r="HC65" s="126"/>
      <c r="HD65" s="126"/>
      <c r="HE65" s="126"/>
      <c r="HF65" s="126"/>
      <c r="HG65" s="126"/>
      <c r="HH65" s="126"/>
      <c r="HI65" s="126"/>
      <c r="HJ65" s="126"/>
      <c r="HK65" s="126"/>
      <c r="HL65" s="126"/>
      <c r="HM65" s="126"/>
      <c r="HN65" s="126"/>
      <c r="HO65" s="126"/>
      <c r="HP65" s="126"/>
      <c r="HQ65" s="126"/>
      <c r="HR65" s="126"/>
      <c r="HS65" s="126"/>
      <c r="HT65" s="126"/>
      <c r="HU65" s="126"/>
      <c r="HV65" s="126"/>
      <c r="HW65" s="126"/>
      <c r="HX65" s="126"/>
      <c r="HY65" s="126"/>
    </row>
    <row r="66" spans="1:233" s="69" customFormat="1" ht="48.75" customHeight="1" x14ac:dyDescent="0.25">
      <c r="A66" s="13">
        <v>61</v>
      </c>
      <c r="B66" s="98" t="s">
        <v>560</v>
      </c>
      <c r="C66" s="67">
        <v>44348</v>
      </c>
      <c r="D66" s="67">
        <v>46203</v>
      </c>
      <c r="E66" s="160">
        <f t="shared" si="2"/>
        <v>27.550000000000004</v>
      </c>
      <c r="F66" s="69" t="s">
        <v>175</v>
      </c>
      <c r="I66" s="69">
        <v>8.9269999999999996</v>
      </c>
      <c r="J66" s="69">
        <v>10.295</v>
      </c>
      <c r="K66" s="69">
        <v>8.2430000000000003</v>
      </c>
      <c r="L66" s="69">
        <v>0</v>
      </c>
      <c r="M66" s="69">
        <v>8.5000000000000006E-2</v>
      </c>
      <c r="O66" s="92"/>
      <c r="P66" s="69">
        <v>4.1799999999999997E-2</v>
      </c>
      <c r="Q66" s="9" t="s">
        <v>1318</v>
      </c>
      <c r="R66" s="9" t="s">
        <v>146</v>
      </c>
      <c r="S66" s="136" t="s">
        <v>1830</v>
      </c>
      <c r="T66" s="136" t="s">
        <v>719</v>
      </c>
      <c r="U66" s="136"/>
      <c r="V66" s="136" t="s">
        <v>838</v>
      </c>
      <c r="W66" s="136" t="s">
        <v>718</v>
      </c>
      <c r="X66" s="136"/>
      <c r="Y66" s="138"/>
      <c r="Z66" s="92" t="s">
        <v>385</v>
      </c>
      <c r="AA66" s="14">
        <v>0</v>
      </c>
      <c r="AB66" s="14">
        <v>0</v>
      </c>
      <c r="AC66" s="9"/>
      <c r="AD66" s="14"/>
      <c r="AE66" s="127">
        <f t="shared" si="0"/>
        <v>0</v>
      </c>
      <c r="AF66" s="127">
        <f t="shared" si="1"/>
        <v>0</v>
      </c>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5"/>
      <c r="BC66" s="135"/>
      <c r="BD66" s="135"/>
      <c r="BE66" s="135"/>
      <c r="BF66" s="135"/>
      <c r="BG66" s="135"/>
      <c r="BH66" s="135"/>
      <c r="BI66" s="135"/>
      <c r="BJ66" s="135"/>
      <c r="BK66" s="135"/>
      <c r="BL66" s="135"/>
      <c r="BM66" s="135"/>
      <c r="BN66" s="135"/>
      <c r="BO66" s="135"/>
      <c r="BP66" s="135"/>
      <c r="BQ66" s="135"/>
      <c r="BR66" s="135"/>
      <c r="BS66" s="135"/>
      <c r="BT66" s="135"/>
      <c r="BU66" s="135"/>
      <c r="BV66" s="135"/>
      <c r="BW66" s="135"/>
      <c r="BX66" s="135"/>
      <c r="BY66" s="135"/>
      <c r="BZ66" s="135"/>
      <c r="CA66" s="135"/>
      <c r="CB66" s="135"/>
      <c r="CC66" s="135"/>
      <c r="CD66" s="135"/>
      <c r="CE66" s="135"/>
      <c r="CF66" s="135"/>
      <c r="CG66" s="135"/>
      <c r="CH66" s="135"/>
      <c r="CI66" s="135"/>
      <c r="CJ66" s="135"/>
      <c r="CK66" s="135"/>
      <c r="CL66" s="135"/>
      <c r="CM66" s="135"/>
      <c r="CN66" s="135"/>
      <c r="CO66" s="135"/>
      <c r="CP66" s="135"/>
      <c r="CQ66" s="135"/>
      <c r="CR66" s="135"/>
      <c r="CS66" s="135"/>
      <c r="CT66" s="135"/>
      <c r="CU66" s="135"/>
      <c r="CV66" s="135"/>
      <c r="CW66" s="135"/>
      <c r="CX66" s="135"/>
      <c r="CY66" s="135"/>
      <c r="CZ66" s="135"/>
      <c r="DA66" s="135"/>
      <c r="DB66" s="135"/>
      <c r="DC66" s="135"/>
      <c r="DD66" s="135"/>
      <c r="DE66" s="135"/>
      <c r="DF66" s="135"/>
      <c r="DG66" s="135"/>
      <c r="DH66" s="135"/>
      <c r="DI66" s="135"/>
      <c r="DJ66" s="135"/>
      <c r="DK66" s="135"/>
      <c r="DL66" s="135"/>
      <c r="DM66" s="135"/>
      <c r="DN66" s="135"/>
      <c r="DO66" s="135"/>
      <c r="DP66" s="135"/>
      <c r="DQ66" s="135"/>
      <c r="DR66" s="135"/>
      <c r="DS66" s="135"/>
      <c r="DT66" s="135"/>
      <c r="DU66" s="135"/>
      <c r="DV66" s="135"/>
      <c r="DW66" s="135"/>
      <c r="DX66" s="135"/>
      <c r="DY66" s="135"/>
      <c r="DZ66" s="135"/>
      <c r="EA66" s="135"/>
      <c r="EB66" s="135"/>
      <c r="EC66" s="135"/>
      <c r="ED66" s="135"/>
      <c r="EE66" s="135"/>
      <c r="EF66" s="135"/>
      <c r="EG66" s="135"/>
      <c r="EH66" s="135"/>
      <c r="EI66" s="135"/>
      <c r="EJ66" s="135"/>
      <c r="EK66" s="135"/>
      <c r="EL66" s="135"/>
      <c r="EM66" s="135"/>
      <c r="EN66" s="135"/>
      <c r="EO66" s="135"/>
      <c r="EP66" s="135"/>
      <c r="EQ66" s="135"/>
      <c r="ER66" s="135"/>
      <c r="ES66" s="135"/>
      <c r="ET66" s="135"/>
      <c r="EU66" s="135"/>
      <c r="EV66" s="135"/>
      <c r="EW66" s="135"/>
      <c r="EX66" s="135"/>
      <c r="EY66" s="135"/>
      <c r="EZ66" s="135"/>
      <c r="FA66" s="135"/>
      <c r="FB66" s="131"/>
      <c r="FC66" s="126"/>
      <c r="FD66" s="126"/>
      <c r="FE66" s="126"/>
      <c r="FF66" s="126"/>
      <c r="FG66" s="126"/>
      <c r="FH66" s="126"/>
      <c r="FI66" s="126"/>
      <c r="FJ66" s="126"/>
      <c r="FK66" s="126"/>
      <c r="FL66" s="126"/>
      <c r="FM66" s="126"/>
      <c r="FN66" s="126"/>
      <c r="FO66" s="126"/>
      <c r="FP66" s="126"/>
      <c r="FQ66" s="126"/>
      <c r="FR66" s="126"/>
      <c r="FS66" s="126"/>
      <c r="FT66" s="126"/>
      <c r="FU66" s="126"/>
      <c r="FV66" s="126"/>
      <c r="FW66" s="126"/>
      <c r="FX66" s="126"/>
      <c r="FY66" s="126"/>
      <c r="FZ66" s="126"/>
      <c r="GA66" s="126"/>
      <c r="GB66" s="126"/>
      <c r="GC66" s="126"/>
      <c r="GD66" s="126"/>
      <c r="GE66" s="126"/>
      <c r="GF66" s="126"/>
      <c r="GG66" s="126"/>
      <c r="GH66" s="126"/>
      <c r="GI66" s="126"/>
      <c r="GJ66" s="126"/>
      <c r="GK66" s="126"/>
      <c r="GL66" s="126"/>
      <c r="GM66" s="126"/>
      <c r="GN66" s="126"/>
      <c r="GO66" s="126"/>
      <c r="GP66" s="126"/>
      <c r="GQ66" s="126"/>
      <c r="GR66" s="126"/>
      <c r="GS66" s="126"/>
      <c r="GT66" s="126"/>
      <c r="GU66" s="126"/>
      <c r="GV66" s="126"/>
      <c r="GW66" s="126"/>
      <c r="GX66" s="126"/>
      <c r="GY66" s="126"/>
      <c r="GZ66" s="126"/>
      <c r="HA66" s="126"/>
      <c r="HB66" s="126"/>
      <c r="HC66" s="126"/>
      <c r="HD66" s="126"/>
      <c r="HE66" s="126"/>
      <c r="HF66" s="126"/>
      <c r="HG66" s="126"/>
      <c r="HH66" s="126"/>
      <c r="HI66" s="126"/>
      <c r="HJ66" s="126"/>
      <c r="HK66" s="126"/>
      <c r="HL66" s="126"/>
      <c r="HM66" s="126"/>
      <c r="HN66" s="126"/>
      <c r="HO66" s="126"/>
      <c r="HP66" s="126"/>
      <c r="HQ66" s="126"/>
      <c r="HR66" s="126"/>
      <c r="HS66" s="126"/>
      <c r="HT66" s="126"/>
      <c r="HU66" s="126"/>
      <c r="HV66" s="126"/>
      <c r="HW66" s="126"/>
      <c r="HX66" s="126"/>
      <c r="HY66" s="126"/>
    </row>
    <row r="67" spans="1:233" s="69" customFormat="1" ht="56.25" customHeight="1" x14ac:dyDescent="0.25">
      <c r="A67" s="13">
        <v>62</v>
      </c>
      <c r="B67" s="98" t="s">
        <v>561</v>
      </c>
      <c r="C67" s="67">
        <v>44348</v>
      </c>
      <c r="D67" s="67">
        <v>46203</v>
      </c>
      <c r="E67" s="160">
        <f t="shared" si="2"/>
        <v>14.370000000000001</v>
      </c>
      <c r="F67" s="69" t="s">
        <v>175</v>
      </c>
      <c r="I67" s="69">
        <v>2.25</v>
      </c>
      <c r="J67" s="69">
        <v>3.29</v>
      </c>
      <c r="K67" s="69">
        <v>3.29</v>
      </c>
      <c r="L67" s="69">
        <v>3.29</v>
      </c>
      <c r="M67" s="69">
        <v>2.25</v>
      </c>
      <c r="O67" s="92"/>
      <c r="P67" s="69">
        <v>1.07610008</v>
      </c>
      <c r="Q67" s="9" t="s">
        <v>1316</v>
      </c>
      <c r="R67" s="9" t="s">
        <v>137</v>
      </c>
      <c r="S67" s="136" t="s">
        <v>839</v>
      </c>
      <c r="T67" s="136" t="s">
        <v>1831</v>
      </c>
      <c r="U67" s="136"/>
      <c r="V67" s="136" t="s">
        <v>1054</v>
      </c>
      <c r="W67" s="136" t="s">
        <v>718</v>
      </c>
      <c r="X67" s="136"/>
      <c r="Y67" s="138"/>
      <c r="Z67" s="92" t="s">
        <v>402</v>
      </c>
      <c r="AA67" s="14">
        <v>0</v>
      </c>
      <c r="AB67" s="14">
        <v>0</v>
      </c>
      <c r="AC67" s="9"/>
      <c r="AD67" s="14"/>
      <c r="AE67" s="127">
        <f t="shared" si="0"/>
        <v>0</v>
      </c>
      <c r="AF67" s="127">
        <f t="shared" si="1"/>
        <v>0</v>
      </c>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c r="CD67" s="135"/>
      <c r="CE67" s="135"/>
      <c r="CF67" s="135"/>
      <c r="CG67" s="135"/>
      <c r="CH67" s="135"/>
      <c r="CI67" s="135"/>
      <c r="CJ67" s="135"/>
      <c r="CK67" s="135"/>
      <c r="CL67" s="135"/>
      <c r="CM67" s="135"/>
      <c r="CN67" s="135"/>
      <c r="CO67" s="135"/>
      <c r="CP67" s="135"/>
      <c r="CQ67" s="135"/>
      <c r="CR67" s="135"/>
      <c r="CS67" s="135"/>
      <c r="CT67" s="135"/>
      <c r="CU67" s="135"/>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1"/>
      <c r="FC67" s="126"/>
      <c r="FD67" s="126"/>
      <c r="FE67" s="126"/>
      <c r="FF67" s="126"/>
      <c r="FG67" s="126"/>
      <c r="FH67" s="126"/>
      <c r="FI67" s="126"/>
      <c r="FJ67" s="126"/>
      <c r="FK67" s="126"/>
      <c r="FL67" s="126"/>
      <c r="FM67" s="126"/>
      <c r="FN67" s="126"/>
      <c r="FO67" s="126"/>
      <c r="FP67" s="126"/>
      <c r="FQ67" s="126"/>
      <c r="FR67" s="126"/>
      <c r="FS67" s="126"/>
      <c r="FT67" s="126"/>
      <c r="FU67" s="126"/>
      <c r="FV67" s="126"/>
      <c r="FW67" s="126"/>
      <c r="FX67" s="126"/>
      <c r="FY67" s="126"/>
      <c r="FZ67" s="126"/>
      <c r="GA67" s="126"/>
      <c r="GB67" s="126"/>
      <c r="GC67" s="126"/>
      <c r="GD67" s="126"/>
      <c r="GE67" s="126"/>
      <c r="GF67" s="126"/>
      <c r="GG67" s="126"/>
      <c r="GH67" s="126"/>
      <c r="GI67" s="126"/>
      <c r="GJ67" s="126"/>
      <c r="GK67" s="126"/>
      <c r="GL67" s="126"/>
      <c r="GM67" s="126"/>
      <c r="GN67" s="126"/>
      <c r="GO67" s="126"/>
      <c r="GP67" s="126"/>
      <c r="GQ67" s="126"/>
      <c r="GR67" s="126"/>
      <c r="GS67" s="126"/>
      <c r="GT67" s="126"/>
      <c r="GU67" s="126"/>
      <c r="GV67" s="126"/>
      <c r="GW67" s="126"/>
      <c r="GX67" s="126"/>
      <c r="GY67" s="126"/>
      <c r="GZ67" s="126"/>
      <c r="HA67" s="126"/>
      <c r="HB67" s="126"/>
      <c r="HC67" s="126"/>
      <c r="HD67" s="126"/>
      <c r="HE67" s="126"/>
      <c r="HF67" s="126"/>
      <c r="HG67" s="126"/>
      <c r="HH67" s="126"/>
      <c r="HI67" s="126"/>
      <c r="HJ67" s="126"/>
      <c r="HK67" s="126"/>
      <c r="HL67" s="126"/>
      <c r="HM67" s="126"/>
      <c r="HN67" s="126"/>
      <c r="HO67" s="126"/>
      <c r="HP67" s="126"/>
      <c r="HQ67" s="126"/>
      <c r="HR67" s="126"/>
      <c r="HS67" s="126"/>
      <c r="HT67" s="126"/>
      <c r="HU67" s="126"/>
      <c r="HV67" s="126"/>
      <c r="HW67" s="126"/>
      <c r="HX67" s="126"/>
      <c r="HY67" s="126"/>
    </row>
    <row r="68" spans="1:233" s="69" customFormat="1" ht="102.75" customHeight="1" x14ac:dyDescent="0.25">
      <c r="A68" s="13">
        <v>63</v>
      </c>
      <c r="B68" s="98" t="s">
        <v>566</v>
      </c>
      <c r="C68" s="67">
        <v>44562</v>
      </c>
      <c r="D68" s="67">
        <v>45473</v>
      </c>
      <c r="E68" s="160">
        <f t="shared" ref="E68" si="14">SUM(G68:M68)</f>
        <v>1</v>
      </c>
      <c r="F68" s="69" t="s">
        <v>175</v>
      </c>
      <c r="I68" s="69">
        <v>0.6</v>
      </c>
      <c r="J68" s="69">
        <v>0.4</v>
      </c>
      <c r="O68" s="92"/>
      <c r="P68" s="69">
        <v>0.3</v>
      </c>
      <c r="Q68" s="9" t="s">
        <v>1818</v>
      </c>
      <c r="R68" s="9" t="s">
        <v>101</v>
      </c>
      <c r="S68" s="136" t="s">
        <v>1819</v>
      </c>
      <c r="T68" s="136" t="s">
        <v>1820</v>
      </c>
      <c r="U68" s="136"/>
      <c r="V68" s="136"/>
      <c r="W68" s="136"/>
      <c r="X68" s="136"/>
      <c r="Y68" s="138"/>
      <c r="Z68" s="92" t="s">
        <v>270</v>
      </c>
      <c r="AA68" s="14">
        <v>0</v>
      </c>
      <c r="AB68" s="14">
        <v>0</v>
      </c>
      <c r="AC68" s="9" t="s">
        <v>214</v>
      </c>
      <c r="AD68" s="14">
        <v>1</v>
      </c>
      <c r="AE68" s="127">
        <f t="shared" si="0"/>
        <v>0</v>
      </c>
      <c r="AF68" s="127">
        <f t="shared" ref="AF68" si="15">AD68*E68</f>
        <v>1</v>
      </c>
      <c r="AG68" s="135"/>
      <c r="AH68" s="135"/>
      <c r="AI68" s="135"/>
      <c r="AJ68" s="135"/>
      <c r="AK68" s="135"/>
      <c r="AL68" s="135"/>
      <c r="AM68" s="135"/>
      <c r="AN68" s="135"/>
      <c r="AO68" s="135"/>
      <c r="AP68" s="135"/>
      <c r="AQ68" s="135"/>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c r="BQ68" s="135"/>
      <c r="BR68" s="135"/>
      <c r="BS68" s="135"/>
      <c r="BT68" s="135"/>
      <c r="BU68" s="135"/>
      <c r="BV68" s="135"/>
      <c r="BW68" s="135"/>
      <c r="BX68" s="135"/>
      <c r="BY68" s="135"/>
      <c r="BZ68" s="135"/>
      <c r="CA68" s="135"/>
      <c r="CB68" s="135"/>
      <c r="CC68" s="135"/>
      <c r="CD68" s="135"/>
      <c r="CE68" s="135"/>
      <c r="CF68" s="135"/>
      <c r="CG68" s="135"/>
      <c r="CH68" s="135"/>
      <c r="CI68" s="135"/>
      <c r="CJ68" s="135"/>
      <c r="CK68" s="135"/>
      <c r="CL68" s="135"/>
      <c r="CM68" s="135"/>
      <c r="CN68" s="135"/>
      <c r="CO68" s="135"/>
      <c r="CP68" s="135"/>
      <c r="CQ68" s="135"/>
      <c r="CR68" s="135"/>
      <c r="CS68" s="135"/>
      <c r="CT68" s="135"/>
      <c r="CU68" s="135"/>
      <c r="CV68" s="135"/>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1"/>
      <c r="FC68" s="126"/>
      <c r="FD68" s="126"/>
      <c r="FE68" s="126"/>
      <c r="FF68" s="126"/>
      <c r="FG68" s="126"/>
      <c r="FH68" s="126"/>
      <c r="FI68" s="126"/>
      <c r="FJ68" s="126"/>
      <c r="FK68" s="126"/>
      <c r="FL68" s="126"/>
      <c r="FM68" s="126"/>
      <c r="FN68" s="126"/>
      <c r="FO68" s="126"/>
      <c r="FP68" s="126"/>
      <c r="FQ68" s="126"/>
      <c r="FR68" s="126"/>
      <c r="FS68" s="126"/>
      <c r="FT68" s="126"/>
      <c r="FU68" s="126"/>
      <c r="FV68" s="126"/>
      <c r="FW68" s="126"/>
      <c r="FX68" s="126"/>
      <c r="FY68" s="126"/>
      <c r="FZ68" s="126"/>
      <c r="GA68" s="126"/>
      <c r="GB68" s="126"/>
      <c r="GC68" s="126"/>
      <c r="GD68" s="126"/>
      <c r="GE68" s="126"/>
      <c r="GF68" s="126"/>
      <c r="GG68" s="126"/>
      <c r="GH68" s="126"/>
      <c r="GI68" s="126"/>
      <c r="GJ68" s="126"/>
      <c r="GK68" s="126"/>
      <c r="GL68" s="126"/>
      <c r="GM68" s="126"/>
      <c r="GN68" s="126"/>
      <c r="GO68" s="126"/>
      <c r="GP68" s="126"/>
      <c r="GQ68" s="126"/>
      <c r="GR68" s="126"/>
      <c r="GS68" s="126"/>
      <c r="GT68" s="126"/>
      <c r="GU68" s="126"/>
      <c r="GV68" s="126"/>
      <c r="GW68" s="126"/>
      <c r="GX68" s="126"/>
      <c r="GY68" s="126"/>
      <c r="GZ68" s="126"/>
      <c r="HA68" s="126"/>
      <c r="HB68" s="126"/>
      <c r="HC68" s="126"/>
      <c r="HD68" s="126"/>
      <c r="HE68" s="126"/>
      <c r="HF68" s="126"/>
      <c r="HG68" s="126"/>
      <c r="HH68" s="126"/>
      <c r="HI68" s="126"/>
      <c r="HJ68" s="126"/>
      <c r="HK68" s="126"/>
      <c r="HL68" s="126"/>
      <c r="HM68" s="126"/>
      <c r="HN68" s="126"/>
      <c r="HO68" s="126"/>
      <c r="HP68" s="126"/>
      <c r="HQ68" s="126"/>
      <c r="HR68" s="126"/>
      <c r="HS68" s="126"/>
      <c r="HT68" s="126"/>
      <c r="HU68" s="126"/>
      <c r="HV68" s="126"/>
      <c r="HW68" s="126"/>
      <c r="HX68" s="126"/>
      <c r="HY68" s="126"/>
    </row>
    <row r="69" spans="1:233" s="69" customFormat="1" ht="102.75" customHeight="1" x14ac:dyDescent="0.25">
      <c r="A69" s="13">
        <v>64</v>
      </c>
      <c r="B69" s="98" t="s">
        <v>567</v>
      </c>
      <c r="C69" s="67">
        <v>44562</v>
      </c>
      <c r="D69" s="67">
        <v>46203</v>
      </c>
      <c r="E69" s="160">
        <f t="shared" si="2"/>
        <v>24.25</v>
      </c>
      <c r="F69" s="69" t="s">
        <v>175</v>
      </c>
      <c r="I69" s="69">
        <v>3.25</v>
      </c>
      <c r="J69" s="69">
        <v>4.5</v>
      </c>
      <c r="K69" s="69">
        <v>5.5</v>
      </c>
      <c r="L69" s="69">
        <v>5.5</v>
      </c>
      <c r="M69" s="69">
        <v>5.5</v>
      </c>
      <c r="O69" s="92"/>
      <c r="Q69" s="9"/>
      <c r="R69" s="9" t="s">
        <v>101</v>
      </c>
      <c r="S69" s="136" t="s">
        <v>1184</v>
      </c>
      <c r="T69" s="136" t="s">
        <v>1185</v>
      </c>
      <c r="U69" s="136"/>
      <c r="V69" s="136"/>
      <c r="W69" s="136"/>
      <c r="X69" s="136"/>
      <c r="Y69" s="138"/>
      <c r="Z69" s="92" t="s">
        <v>288</v>
      </c>
      <c r="AA69" s="14">
        <v>0.4</v>
      </c>
      <c r="AB69" s="14">
        <v>0.4</v>
      </c>
      <c r="AC69" s="9"/>
      <c r="AD69" s="14"/>
      <c r="AE69" s="127">
        <f t="shared" si="0"/>
        <v>9.7000000000000011</v>
      </c>
      <c r="AF69" s="127">
        <f t="shared" si="1"/>
        <v>0</v>
      </c>
      <c r="AG69" s="135"/>
      <c r="AH69" s="135"/>
      <c r="AI69" s="135"/>
      <c r="AJ69" s="135"/>
      <c r="AK69" s="135"/>
      <c r="AL69" s="135"/>
      <c r="AM69" s="135"/>
      <c r="AN69" s="135"/>
      <c r="AO69" s="135"/>
      <c r="AP69" s="135"/>
      <c r="AQ69" s="135"/>
      <c r="AR69" s="135"/>
      <c r="AS69" s="135"/>
      <c r="AT69" s="135"/>
      <c r="AU69" s="135"/>
      <c r="AV69" s="135"/>
      <c r="AW69" s="135"/>
      <c r="AX69" s="135"/>
      <c r="AY69" s="135"/>
      <c r="AZ69" s="135"/>
      <c r="BA69" s="135"/>
      <c r="BB69" s="135"/>
      <c r="BC69" s="135"/>
      <c r="BD69" s="135"/>
      <c r="BE69" s="135"/>
      <c r="BF69" s="135"/>
      <c r="BG69" s="135"/>
      <c r="BH69" s="135"/>
      <c r="BI69" s="135"/>
      <c r="BJ69" s="135"/>
      <c r="BK69" s="135"/>
      <c r="BL69" s="135"/>
      <c r="BM69" s="135"/>
      <c r="BN69" s="135"/>
      <c r="BO69" s="135"/>
      <c r="BP69" s="135"/>
      <c r="BQ69" s="135"/>
      <c r="BR69" s="135"/>
      <c r="BS69" s="135"/>
      <c r="BT69" s="135"/>
      <c r="BU69" s="135"/>
      <c r="BV69" s="135"/>
      <c r="BW69" s="135"/>
      <c r="BX69" s="135"/>
      <c r="BY69" s="135"/>
      <c r="BZ69" s="135"/>
      <c r="CA69" s="135"/>
      <c r="CB69" s="135"/>
      <c r="CC69" s="135"/>
      <c r="CD69" s="135"/>
      <c r="CE69" s="135"/>
      <c r="CF69" s="135"/>
      <c r="CG69" s="135"/>
      <c r="CH69" s="135"/>
      <c r="CI69" s="135"/>
      <c r="CJ69" s="135"/>
      <c r="CK69" s="135"/>
      <c r="CL69" s="135"/>
      <c r="CM69" s="135"/>
      <c r="CN69" s="135"/>
      <c r="CO69" s="135"/>
      <c r="CP69" s="135"/>
      <c r="CQ69" s="135"/>
      <c r="CR69" s="135"/>
      <c r="CS69" s="135"/>
      <c r="CT69" s="135"/>
      <c r="CU69" s="135"/>
      <c r="CV69" s="135"/>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1"/>
      <c r="FC69" s="126"/>
      <c r="FD69" s="126"/>
      <c r="FE69" s="126"/>
      <c r="FF69" s="126"/>
      <c r="FG69" s="126"/>
      <c r="FH69" s="126"/>
      <c r="FI69" s="126"/>
      <c r="FJ69" s="126"/>
      <c r="FK69" s="126"/>
      <c r="FL69" s="126"/>
      <c r="FM69" s="126"/>
      <c r="FN69" s="126"/>
      <c r="FO69" s="126"/>
      <c r="FP69" s="126"/>
      <c r="FQ69" s="126"/>
      <c r="FR69" s="126"/>
      <c r="FS69" s="126"/>
      <c r="FT69" s="126"/>
      <c r="FU69" s="126"/>
      <c r="FV69" s="126"/>
      <c r="FW69" s="126"/>
      <c r="FX69" s="126"/>
      <c r="FY69" s="126"/>
      <c r="FZ69" s="126"/>
      <c r="GA69" s="126"/>
      <c r="GB69" s="126"/>
      <c r="GC69" s="126"/>
      <c r="GD69" s="126"/>
      <c r="GE69" s="126"/>
      <c r="GF69" s="126"/>
      <c r="GG69" s="126"/>
      <c r="GH69" s="126"/>
      <c r="GI69" s="126"/>
      <c r="GJ69" s="126"/>
      <c r="GK69" s="126"/>
      <c r="GL69" s="126"/>
      <c r="GM69" s="126"/>
      <c r="GN69" s="126"/>
      <c r="GO69" s="126"/>
      <c r="GP69" s="126"/>
      <c r="GQ69" s="126"/>
      <c r="GR69" s="126"/>
      <c r="GS69" s="126"/>
      <c r="GT69" s="126"/>
      <c r="GU69" s="126"/>
      <c r="GV69" s="126"/>
      <c r="GW69" s="126"/>
      <c r="GX69" s="126"/>
      <c r="GY69" s="126"/>
      <c r="GZ69" s="126"/>
      <c r="HA69" s="126"/>
      <c r="HB69" s="126"/>
      <c r="HC69" s="126"/>
      <c r="HD69" s="126"/>
      <c r="HE69" s="126"/>
      <c r="HF69" s="126"/>
      <c r="HG69" s="126"/>
      <c r="HH69" s="126"/>
      <c r="HI69" s="126"/>
      <c r="HJ69" s="126"/>
      <c r="HK69" s="126"/>
      <c r="HL69" s="126"/>
      <c r="HM69" s="126"/>
      <c r="HN69" s="126"/>
      <c r="HO69" s="126"/>
      <c r="HP69" s="126"/>
      <c r="HQ69" s="126"/>
      <c r="HR69" s="126"/>
      <c r="HS69" s="126"/>
      <c r="HT69" s="126"/>
      <c r="HU69" s="126"/>
      <c r="HV69" s="126"/>
      <c r="HW69" s="126"/>
      <c r="HX69" s="126"/>
      <c r="HY69" s="126"/>
    </row>
    <row r="70" spans="1:233" s="69" customFormat="1" ht="102.75" customHeight="1" x14ac:dyDescent="0.25">
      <c r="A70" s="13">
        <v>65</v>
      </c>
      <c r="B70" s="98" t="s">
        <v>567</v>
      </c>
      <c r="C70" s="67">
        <v>44562</v>
      </c>
      <c r="D70" s="67">
        <v>46203</v>
      </c>
      <c r="E70" s="160">
        <f t="shared" ref="E70" si="16">SUM(G70:M70)</f>
        <v>24.25</v>
      </c>
      <c r="F70" s="160" t="s">
        <v>175</v>
      </c>
      <c r="G70" s="141"/>
      <c r="H70" s="141"/>
      <c r="I70" s="69">
        <v>3.25</v>
      </c>
      <c r="J70" s="69">
        <v>4.5</v>
      </c>
      <c r="K70" s="69">
        <v>5.5</v>
      </c>
      <c r="L70" s="69">
        <v>5.5</v>
      </c>
      <c r="M70" s="69">
        <v>5.5</v>
      </c>
      <c r="N70" s="141"/>
      <c r="O70" s="201"/>
      <c r="P70" s="141"/>
      <c r="Q70" s="197"/>
      <c r="R70" s="9" t="s">
        <v>101</v>
      </c>
      <c r="S70" s="136" t="s">
        <v>1184</v>
      </c>
      <c r="T70" s="136" t="s">
        <v>1185</v>
      </c>
      <c r="U70" s="136"/>
      <c r="V70" s="136"/>
      <c r="W70" s="136"/>
      <c r="X70" s="136"/>
      <c r="Y70" s="142"/>
      <c r="Z70" s="201"/>
      <c r="AA70" s="198"/>
      <c r="AB70" s="198"/>
      <c r="AC70" s="9"/>
      <c r="AD70" s="14"/>
      <c r="AE70" s="127">
        <f t="shared" ref="AE70:AE102" si="17">AA70*E70</f>
        <v>0</v>
      </c>
      <c r="AF70" s="127">
        <f t="shared" ref="AF70" si="18">AD70*E70</f>
        <v>0</v>
      </c>
      <c r="AG70" s="135"/>
      <c r="AH70" s="135"/>
      <c r="AI70" s="135"/>
      <c r="AJ70" s="135"/>
      <c r="AK70" s="135"/>
      <c r="AL70" s="135"/>
      <c r="AM70" s="135"/>
      <c r="AN70" s="135"/>
      <c r="AO70" s="135"/>
      <c r="AP70" s="135"/>
      <c r="AQ70" s="135"/>
      <c r="AR70" s="135"/>
      <c r="AS70" s="135"/>
      <c r="AT70" s="135"/>
      <c r="AU70" s="135"/>
      <c r="AV70" s="135"/>
      <c r="AW70" s="135"/>
      <c r="AX70" s="135"/>
      <c r="AY70" s="135"/>
      <c r="AZ70" s="135"/>
      <c r="BA70" s="135"/>
      <c r="BB70" s="135"/>
      <c r="BC70" s="135"/>
      <c r="BD70" s="135"/>
      <c r="BE70" s="135"/>
      <c r="BF70" s="135"/>
      <c r="BG70" s="135"/>
      <c r="BH70" s="135"/>
      <c r="BI70" s="135"/>
      <c r="BJ70" s="135"/>
      <c r="BK70" s="135"/>
      <c r="BL70" s="135"/>
      <c r="BM70" s="135"/>
      <c r="BN70" s="135"/>
      <c r="BO70" s="135"/>
      <c r="BP70" s="135"/>
      <c r="BQ70" s="135"/>
      <c r="BR70" s="135"/>
      <c r="BS70" s="135"/>
      <c r="BT70" s="135"/>
      <c r="BU70" s="135"/>
      <c r="BV70" s="135"/>
      <c r="BW70" s="135"/>
      <c r="BX70" s="135"/>
      <c r="BY70" s="135"/>
      <c r="BZ70" s="135"/>
      <c r="CA70" s="135"/>
      <c r="CB70" s="135"/>
      <c r="CC70" s="135"/>
      <c r="CD70" s="135"/>
      <c r="CE70" s="135"/>
      <c r="CF70" s="135"/>
      <c r="CG70" s="135"/>
      <c r="CH70" s="135"/>
      <c r="CI70" s="135"/>
      <c r="CJ70" s="135"/>
      <c r="CK70" s="135"/>
      <c r="CL70" s="135"/>
      <c r="CM70" s="135"/>
      <c r="CN70" s="135"/>
      <c r="CO70" s="135"/>
      <c r="CP70" s="135"/>
      <c r="CQ70" s="135"/>
      <c r="CR70" s="135"/>
      <c r="CS70" s="135"/>
      <c r="CT70" s="135"/>
      <c r="CU70" s="135"/>
      <c r="CV70" s="135"/>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1"/>
      <c r="FC70" s="126"/>
      <c r="FD70" s="126"/>
      <c r="FE70" s="126"/>
      <c r="FF70" s="126"/>
      <c r="FG70" s="126"/>
      <c r="FH70" s="126"/>
      <c r="FI70" s="126"/>
      <c r="FJ70" s="126"/>
      <c r="FK70" s="126"/>
      <c r="FL70" s="126"/>
      <c r="FM70" s="126"/>
      <c r="FN70" s="126"/>
      <c r="FO70" s="126"/>
      <c r="FP70" s="126"/>
      <c r="FQ70" s="126"/>
      <c r="FR70" s="126"/>
      <c r="FS70" s="126"/>
      <c r="FT70" s="126"/>
      <c r="FU70" s="126"/>
      <c r="FV70" s="126"/>
      <c r="FW70" s="126"/>
      <c r="FX70" s="126"/>
      <c r="FY70" s="126"/>
      <c r="FZ70" s="126"/>
      <c r="GA70" s="126"/>
      <c r="GB70" s="126"/>
      <c r="GC70" s="126"/>
      <c r="GD70" s="126"/>
      <c r="GE70" s="126"/>
      <c r="GF70" s="126"/>
      <c r="GG70" s="126"/>
      <c r="GH70" s="126"/>
      <c r="GI70" s="126"/>
      <c r="GJ70" s="126"/>
      <c r="GK70" s="126"/>
      <c r="GL70" s="126"/>
      <c r="GM70" s="126"/>
      <c r="GN70" s="126"/>
      <c r="GO70" s="126"/>
      <c r="GP70" s="126"/>
      <c r="GQ70" s="126"/>
      <c r="GR70" s="126"/>
      <c r="GS70" s="126"/>
      <c r="GT70" s="126"/>
      <c r="GU70" s="126"/>
      <c r="GV70" s="126"/>
      <c r="GW70" s="126"/>
      <c r="GX70" s="126"/>
      <c r="GY70" s="126"/>
      <c r="GZ70" s="126"/>
      <c r="HA70" s="126"/>
      <c r="HB70" s="126"/>
      <c r="HC70" s="126"/>
      <c r="HD70" s="126"/>
      <c r="HE70" s="126"/>
      <c r="HF70" s="126"/>
      <c r="HG70" s="126"/>
      <c r="HH70" s="126"/>
      <c r="HI70" s="126"/>
      <c r="HJ70" s="126"/>
      <c r="HK70" s="126"/>
      <c r="HL70" s="126"/>
      <c r="HM70" s="126"/>
      <c r="HN70" s="126"/>
      <c r="HO70" s="126"/>
      <c r="HP70" s="126"/>
      <c r="HQ70" s="126"/>
      <c r="HR70" s="126"/>
      <c r="HS70" s="126"/>
      <c r="HT70" s="126"/>
      <c r="HU70" s="126"/>
      <c r="HV70" s="126"/>
      <c r="HW70" s="126"/>
      <c r="HX70" s="126"/>
      <c r="HY70" s="126"/>
    </row>
    <row r="71" spans="1:233" s="69" customFormat="1" ht="102.75" customHeight="1" x14ac:dyDescent="0.25">
      <c r="A71" s="13">
        <v>66</v>
      </c>
      <c r="B71" s="98" t="s">
        <v>567</v>
      </c>
      <c r="C71" s="67">
        <v>44562</v>
      </c>
      <c r="D71" s="67">
        <v>46203</v>
      </c>
      <c r="E71" s="160">
        <f t="shared" ref="E71" si="19">SUM(G71:M71)</f>
        <v>10.25</v>
      </c>
      <c r="F71" s="160" t="s">
        <v>175</v>
      </c>
      <c r="I71" s="69">
        <v>1.25</v>
      </c>
      <c r="J71" s="69">
        <v>2</v>
      </c>
      <c r="K71" s="69">
        <v>2.5</v>
      </c>
      <c r="L71" s="69">
        <v>2.5</v>
      </c>
      <c r="M71" s="69">
        <v>2</v>
      </c>
      <c r="O71" s="92"/>
      <c r="Q71" s="9"/>
      <c r="R71" s="9" t="s">
        <v>101</v>
      </c>
      <c r="S71" s="136" t="s">
        <v>1186</v>
      </c>
      <c r="T71" s="136" t="s">
        <v>1185</v>
      </c>
      <c r="U71" s="136"/>
      <c r="V71" s="136"/>
      <c r="W71" s="136"/>
      <c r="X71" s="136"/>
      <c r="Y71" s="138"/>
      <c r="Z71" s="92" t="s">
        <v>290</v>
      </c>
      <c r="AA71" s="14">
        <v>0.4</v>
      </c>
      <c r="AB71" s="14">
        <v>0.4</v>
      </c>
      <c r="AC71" s="9"/>
      <c r="AD71" s="14"/>
      <c r="AE71" s="127">
        <f t="shared" si="17"/>
        <v>4.1000000000000005</v>
      </c>
      <c r="AF71" s="127">
        <f t="shared" si="1"/>
        <v>0</v>
      </c>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c r="BQ71" s="135"/>
      <c r="BR71" s="135"/>
      <c r="BS71" s="135"/>
      <c r="BT71" s="135"/>
      <c r="BU71" s="135"/>
      <c r="BV71" s="135"/>
      <c r="BW71" s="135"/>
      <c r="BX71" s="135"/>
      <c r="BY71" s="135"/>
      <c r="BZ71" s="135"/>
      <c r="CA71" s="135"/>
      <c r="CB71" s="135"/>
      <c r="CC71" s="135"/>
      <c r="CD71" s="135"/>
      <c r="CE71" s="135"/>
      <c r="CF71" s="135"/>
      <c r="CG71" s="135"/>
      <c r="CH71" s="135"/>
      <c r="CI71" s="135"/>
      <c r="CJ71" s="135"/>
      <c r="CK71" s="135"/>
      <c r="CL71" s="135"/>
      <c r="CM71" s="135"/>
      <c r="CN71" s="135"/>
      <c r="CO71" s="135"/>
      <c r="CP71" s="135"/>
      <c r="CQ71" s="135"/>
      <c r="CR71" s="135"/>
      <c r="CS71" s="135"/>
      <c r="CT71" s="135"/>
      <c r="CU71" s="135"/>
      <c r="CV71" s="135"/>
      <c r="CW71" s="135"/>
      <c r="CX71" s="135"/>
      <c r="CY71" s="135"/>
      <c r="CZ71" s="135"/>
      <c r="DA71" s="135"/>
      <c r="DB71" s="135"/>
      <c r="DC71" s="135"/>
      <c r="DD71" s="135"/>
      <c r="DE71" s="135"/>
      <c r="DF71" s="135"/>
      <c r="DG71" s="135"/>
      <c r="DH71" s="135"/>
      <c r="DI71" s="135"/>
      <c r="DJ71" s="135"/>
      <c r="DK71" s="135"/>
      <c r="DL71" s="135"/>
      <c r="DM71" s="135"/>
      <c r="DN71" s="135"/>
      <c r="DO71" s="135"/>
      <c r="DP71" s="135"/>
      <c r="DQ71" s="135"/>
      <c r="DR71" s="135"/>
      <c r="DS71" s="135"/>
      <c r="DT71" s="135"/>
      <c r="DU71" s="135"/>
      <c r="DV71" s="135"/>
      <c r="DW71" s="135"/>
      <c r="DX71" s="135"/>
      <c r="DY71" s="135"/>
      <c r="DZ71" s="135"/>
      <c r="EA71" s="135"/>
      <c r="EB71" s="135"/>
      <c r="EC71" s="135"/>
      <c r="ED71" s="135"/>
      <c r="EE71" s="135"/>
      <c r="EF71" s="135"/>
      <c r="EG71" s="135"/>
      <c r="EH71" s="135"/>
      <c r="EI71" s="135"/>
      <c r="EJ71" s="135"/>
      <c r="EK71" s="135"/>
      <c r="EL71" s="135"/>
      <c r="EM71" s="135"/>
      <c r="EN71" s="135"/>
      <c r="EO71" s="135"/>
      <c r="EP71" s="135"/>
      <c r="EQ71" s="135"/>
      <c r="ER71" s="135"/>
      <c r="ES71" s="135"/>
      <c r="ET71" s="135"/>
      <c r="EU71" s="135"/>
      <c r="EV71" s="135"/>
      <c r="EW71" s="135"/>
      <c r="EX71" s="135"/>
      <c r="EY71" s="135"/>
      <c r="EZ71" s="135"/>
      <c r="FA71" s="135"/>
      <c r="FB71" s="131"/>
      <c r="FC71" s="126"/>
      <c r="FD71" s="126"/>
      <c r="FE71" s="126"/>
      <c r="FF71" s="126"/>
      <c r="FG71" s="126"/>
      <c r="FH71" s="126"/>
      <c r="FI71" s="126"/>
      <c r="FJ71" s="126"/>
      <c r="FK71" s="126"/>
      <c r="FL71" s="126"/>
      <c r="FM71" s="126"/>
      <c r="FN71" s="126"/>
      <c r="FO71" s="126"/>
      <c r="FP71" s="126"/>
      <c r="FQ71" s="126"/>
      <c r="FR71" s="126"/>
      <c r="FS71" s="126"/>
      <c r="FT71" s="126"/>
      <c r="FU71" s="126"/>
      <c r="FV71" s="126"/>
      <c r="FW71" s="126"/>
      <c r="FX71" s="126"/>
      <c r="FY71" s="126"/>
      <c r="FZ71" s="126"/>
      <c r="GA71" s="126"/>
      <c r="GB71" s="126"/>
      <c r="GC71" s="126"/>
      <c r="GD71" s="126"/>
      <c r="GE71" s="126"/>
      <c r="GF71" s="126"/>
      <c r="GG71" s="126"/>
      <c r="GH71" s="126"/>
      <c r="GI71" s="126"/>
      <c r="GJ71" s="126"/>
      <c r="GK71" s="126"/>
      <c r="GL71" s="126"/>
      <c r="GM71" s="126"/>
      <c r="GN71" s="126"/>
      <c r="GO71" s="126"/>
      <c r="GP71" s="126"/>
      <c r="GQ71" s="126"/>
      <c r="GR71" s="126"/>
      <c r="GS71" s="126"/>
      <c r="GT71" s="126"/>
      <c r="GU71" s="126"/>
      <c r="GV71" s="126"/>
      <c r="GW71" s="126"/>
      <c r="GX71" s="126"/>
      <c r="GY71" s="126"/>
      <c r="GZ71" s="126"/>
      <c r="HA71" s="126"/>
      <c r="HB71" s="126"/>
      <c r="HC71" s="126"/>
      <c r="HD71" s="126"/>
      <c r="HE71" s="126"/>
      <c r="HF71" s="126"/>
      <c r="HG71" s="126"/>
      <c r="HH71" s="126"/>
      <c r="HI71" s="126"/>
      <c r="HJ71" s="126"/>
      <c r="HK71" s="126"/>
      <c r="HL71" s="126"/>
      <c r="HM71" s="126"/>
      <c r="HN71" s="126"/>
      <c r="HO71" s="126"/>
      <c r="HP71" s="126"/>
      <c r="HQ71" s="126"/>
      <c r="HR71" s="126"/>
      <c r="HS71" s="126"/>
      <c r="HT71" s="126"/>
      <c r="HU71" s="126"/>
      <c r="HV71" s="126"/>
      <c r="HW71" s="126"/>
      <c r="HX71" s="126"/>
      <c r="HY71" s="126"/>
    </row>
    <row r="72" spans="1:233" s="69" customFormat="1" ht="102.75" customHeight="1" x14ac:dyDescent="0.25">
      <c r="A72" s="13">
        <v>67</v>
      </c>
      <c r="B72" s="98" t="s">
        <v>567</v>
      </c>
      <c r="C72" s="67">
        <v>44562</v>
      </c>
      <c r="D72" s="67">
        <v>46203</v>
      </c>
      <c r="E72" s="160">
        <f t="shared" ref="E72" si="20">SUM(G72:M72)</f>
        <v>10.25</v>
      </c>
      <c r="F72" s="160" t="s">
        <v>175</v>
      </c>
      <c r="G72" s="141"/>
      <c r="H72" s="141"/>
      <c r="I72" s="69">
        <v>1.25</v>
      </c>
      <c r="J72" s="69">
        <v>2</v>
      </c>
      <c r="K72" s="69">
        <v>2.5</v>
      </c>
      <c r="L72" s="69">
        <v>2.5</v>
      </c>
      <c r="M72" s="69">
        <v>2</v>
      </c>
      <c r="N72" s="141"/>
      <c r="O72" s="201"/>
      <c r="P72" s="141"/>
      <c r="Q72" s="197"/>
      <c r="R72" s="9" t="s">
        <v>101</v>
      </c>
      <c r="S72" s="136" t="s">
        <v>1186</v>
      </c>
      <c r="T72" s="136" t="s">
        <v>1185</v>
      </c>
      <c r="U72" s="136"/>
      <c r="V72" s="136"/>
      <c r="W72" s="136"/>
      <c r="X72" s="136"/>
      <c r="Y72" s="142"/>
      <c r="Z72" s="201"/>
      <c r="AA72" s="198"/>
      <c r="AB72" s="198"/>
      <c r="AC72" s="197"/>
      <c r="AD72" s="198"/>
      <c r="AE72" s="127">
        <f t="shared" si="17"/>
        <v>0</v>
      </c>
      <c r="AF72" s="127">
        <f t="shared" ref="AF72" si="21">AD72*E72</f>
        <v>0</v>
      </c>
      <c r="AG72" s="135"/>
      <c r="AH72" s="135"/>
      <c r="AI72" s="135"/>
      <c r="AJ72" s="135"/>
      <c r="AK72" s="135"/>
      <c r="AL72" s="135"/>
      <c r="AM72" s="135"/>
      <c r="AN72" s="135"/>
      <c r="AO72" s="135"/>
      <c r="AP72" s="135"/>
      <c r="AQ72" s="135"/>
      <c r="AR72" s="135"/>
      <c r="AS72" s="135"/>
      <c r="AT72" s="135"/>
      <c r="AU72" s="135"/>
      <c r="AV72" s="135"/>
      <c r="AW72" s="135"/>
      <c r="AX72" s="135"/>
      <c r="AY72" s="135"/>
      <c r="AZ72" s="135"/>
      <c r="BA72" s="135"/>
      <c r="BB72" s="135"/>
      <c r="BC72" s="135"/>
      <c r="BD72" s="135"/>
      <c r="BE72" s="135"/>
      <c r="BF72" s="135"/>
      <c r="BG72" s="135"/>
      <c r="BH72" s="135"/>
      <c r="BI72" s="135"/>
      <c r="BJ72" s="135"/>
      <c r="BK72" s="135"/>
      <c r="BL72" s="135"/>
      <c r="BM72" s="135"/>
      <c r="BN72" s="135"/>
      <c r="BO72" s="135"/>
      <c r="BP72" s="135"/>
      <c r="BQ72" s="135"/>
      <c r="BR72" s="135"/>
      <c r="BS72" s="135"/>
      <c r="BT72" s="135"/>
      <c r="BU72" s="135"/>
      <c r="BV72" s="135"/>
      <c r="BW72" s="135"/>
      <c r="BX72" s="135"/>
      <c r="BY72" s="135"/>
      <c r="BZ72" s="135"/>
      <c r="CA72" s="135"/>
      <c r="CB72" s="135"/>
      <c r="CC72" s="135"/>
      <c r="CD72" s="135"/>
      <c r="CE72" s="135"/>
      <c r="CF72" s="135"/>
      <c r="CG72" s="135"/>
      <c r="CH72" s="135"/>
      <c r="CI72" s="135"/>
      <c r="CJ72" s="135"/>
      <c r="CK72" s="135"/>
      <c r="CL72" s="135"/>
      <c r="CM72" s="135"/>
      <c r="CN72" s="135"/>
      <c r="CO72" s="135"/>
      <c r="CP72" s="135"/>
      <c r="CQ72" s="135"/>
      <c r="CR72" s="135"/>
      <c r="CS72" s="135"/>
      <c r="CT72" s="135"/>
      <c r="CU72" s="135"/>
      <c r="CV72" s="135"/>
      <c r="CW72" s="135"/>
      <c r="CX72" s="135"/>
      <c r="CY72" s="135"/>
      <c r="CZ72" s="135"/>
      <c r="DA72" s="135"/>
      <c r="DB72" s="135"/>
      <c r="DC72" s="135"/>
      <c r="DD72" s="135"/>
      <c r="DE72" s="135"/>
      <c r="DF72" s="135"/>
      <c r="DG72" s="135"/>
      <c r="DH72" s="135"/>
      <c r="DI72" s="135"/>
      <c r="DJ72" s="135"/>
      <c r="DK72" s="135"/>
      <c r="DL72" s="135"/>
      <c r="DM72" s="135"/>
      <c r="DN72" s="135"/>
      <c r="DO72" s="135"/>
      <c r="DP72" s="135"/>
      <c r="DQ72" s="135"/>
      <c r="DR72" s="135"/>
      <c r="DS72" s="135"/>
      <c r="DT72" s="135"/>
      <c r="DU72" s="135"/>
      <c r="DV72" s="135"/>
      <c r="DW72" s="135"/>
      <c r="DX72" s="135"/>
      <c r="DY72" s="135"/>
      <c r="DZ72" s="135"/>
      <c r="EA72" s="135"/>
      <c r="EB72" s="135"/>
      <c r="EC72" s="135"/>
      <c r="ED72" s="135"/>
      <c r="EE72" s="135"/>
      <c r="EF72" s="135"/>
      <c r="EG72" s="135"/>
      <c r="EH72" s="135"/>
      <c r="EI72" s="135"/>
      <c r="EJ72" s="135"/>
      <c r="EK72" s="135"/>
      <c r="EL72" s="135"/>
      <c r="EM72" s="135"/>
      <c r="EN72" s="135"/>
      <c r="EO72" s="135"/>
      <c r="EP72" s="135"/>
      <c r="EQ72" s="135"/>
      <c r="ER72" s="135"/>
      <c r="ES72" s="135"/>
      <c r="ET72" s="135"/>
      <c r="EU72" s="135"/>
      <c r="EV72" s="135"/>
      <c r="EW72" s="135"/>
      <c r="EX72" s="135"/>
      <c r="EY72" s="135"/>
      <c r="EZ72" s="135"/>
      <c r="FA72" s="135"/>
      <c r="FB72" s="131"/>
      <c r="FC72" s="126"/>
      <c r="FD72" s="126"/>
      <c r="FE72" s="126"/>
      <c r="FF72" s="126"/>
      <c r="FG72" s="126"/>
      <c r="FH72" s="126"/>
      <c r="FI72" s="126"/>
      <c r="FJ72" s="126"/>
      <c r="FK72" s="126"/>
      <c r="FL72" s="126"/>
      <c r="FM72" s="126"/>
      <c r="FN72" s="126"/>
      <c r="FO72" s="126"/>
      <c r="FP72" s="126"/>
      <c r="FQ72" s="126"/>
      <c r="FR72" s="126"/>
      <c r="FS72" s="126"/>
      <c r="FT72" s="126"/>
      <c r="FU72" s="126"/>
      <c r="FV72" s="126"/>
      <c r="FW72" s="126"/>
      <c r="FX72" s="126"/>
      <c r="FY72" s="126"/>
      <c r="FZ72" s="126"/>
      <c r="GA72" s="126"/>
      <c r="GB72" s="126"/>
      <c r="GC72" s="126"/>
      <c r="GD72" s="126"/>
      <c r="GE72" s="126"/>
      <c r="GF72" s="126"/>
      <c r="GG72" s="126"/>
      <c r="GH72" s="126"/>
      <c r="GI72" s="126"/>
      <c r="GJ72" s="126"/>
      <c r="GK72" s="126"/>
      <c r="GL72" s="126"/>
      <c r="GM72" s="126"/>
      <c r="GN72" s="126"/>
      <c r="GO72" s="126"/>
      <c r="GP72" s="126"/>
      <c r="GQ72" s="126"/>
      <c r="GR72" s="126"/>
      <c r="GS72" s="126"/>
      <c r="GT72" s="126"/>
      <c r="GU72" s="126"/>
      <c r="GV72" s="126"/>
      <c r="GW72" s="126"/>
      <c r="GX72" s="126"/>
      <c r="GY72" s="126"/>
      <c r="GZ72" s="126"/>
      <c r="HA72" s="126"/>
      <c r="HB72" s="126"/>
      <c r="HC72" s="126"/>
      <c r="HD72" s="126"/>
      <c r="HE72" s="126"/>
      <c r="HF72" s="126"/>
      <c r="HG72" s="126"/>
      <c r="HH72" s="126"/>
      <c r="HI72" s="126"/>
      <c r="HJ72" s="126"/>
      <c r="HK72" s="126"/>
      <c r="HL72" s="126"/>
      <c r="HM72" s="126"/>
      <c r="HN72" s="126"/>
      <c r="HO72" s="126"/>
      <c r="HP72" s="126"/>
      <c r="HQ72" s="126"/>
      <c r="HR72" s="126"/>
      <c r="HS72" s="126"/>
      <c r="HT72" s="126"/>
      <c r="HU72" s="126"/>
      <c r="HV72" s="126"/>
      <c r="HW72" s="126"/>
      <c r="HX72" s="126"/>
      <c r="HY72" s="126"/>
    </row>
    <row r="73" spans="1:233" s="69" customFormat="1" ht="70.5" customHeight="1" x14ac:dyDescent="0.25">
      <c r="A73" s="13">
        <v>68</v>
      </c>
      <c r="B73" s="98" t="s">
        <v>568</v>
      </c>
      <c r="C73" s="67">
        <v>44562</v>
      </c>
      <c r="D73" s="67">
        <v>46203</v>
      </c>
      <c r="E73" s="160">
        <f t="shared" si="2"/>
        <v>10</v>
      </c>
      <c r="F73" s="69" t="s">
        <v>175</v>
      </c>
      <c r="I73" s="69">
        <v>2</v>
      </c>
      <c r="J73" s="69">
        <v>3</v>
      </c>
      <c r="K73" s="69">
        <v>3</v>
      </c>
      <c r="L73" s="69">
        <v>2</v>
      </c>
      <c r="O73" s="92"/>
      <c r="P73" s="69">
        <v>4.3</v>
      </c>
      <c r="Q73" s="9" t="s">
        <v>721</v>
      </c>
      <c r="R73" s="9" t="s">
        <v>101</v>
      </c>
      <c r="S73" s="136" t="s">
        <v>1187</v>
      </c>
      <c r="T73" s="136" t="s">
        <v>941</v>
      </c>
      <c r="U73" s="136"/>
      <c r="V73" s="136"/>
      <c r="W73" s="136"/>
      <c r="X73" s="136"/>
      <c r="Y73" s="138"/>
      <c r="Z73" s="92" t="s">
        <v>416</v>
      </c>
      <c r="AA73" s="14">
        <v>0</v>
      </c>
      <c r="AB73" s="14">
        <v>0</v>
      </c>
      <c r="AC73" s="9"/>
      <c r="AD73" s="14"/>
      <c r="AE73" s="127">
        <f t="shared" si="17"/>
        <v>0</v>
      </c>
      <c r="AF73" s="127">
        <f t="shared" si="1"/>
        <v>0</v>
      </c>
      <c r="AG73" s="135"/>
      <c r="AH73" s="135"/>
      <c r="AI73" s="135"/>
      <c r="AJ73" s="135"/>
      <c r="AK73" s="135"/>
      <c r="AL73" s="135"/>
      <c r="AM73" s="135"/>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35"/>
      <c r="BO73" s="135"/>
      <c r="BP73" s="135"/>
      <c r="BQ73" s="135"/>
      <c r="BR73" s="135"/>
      <c r="BS73" s="135"/>
      <c r="BT73" s="135"/>
      <c r="BU73" s="135"/>
      <c r="BV73" s="135"/>
      <c r="BW73" s="135"/>
      <c r="BX73" s="135"/>
      <c r="BY73" s="135"/>
      <c r="BZ73" s="135"/>
      <c r="CA73" s="135"/>
      <c r="CB73" s="135"/>
      <c r="CC73" s="135"/>
      <c r="CD73" s="135"/>
      <c r="CE73" s="135"/>
      <c r="CF73" s="135"/>
      <c r="CG73" s="135"/>
      <c r="CH73" s="135"/>
      <c r="CI73" s="135"/>
      <c r="CJ73" s="135"/>
      <c r="CK73" s="135"/>
      <c r="CL73" s="135"/>
      <c r="CM73" s="135"/>
      <c r="CN73" s="135"/>
      <c r="CO73" s="135"/>
      <c r="CP73" s="135"/>
      <c r="CQ73" s="135"/>
      <c r="CR73" s="135"/>
      <c r="CS73" s="135"/>
      <c r="CT73" s="135"/>
      <c r="CU73" s="135"/>
      <c r="CV73" s="135"/>
      <c r="CW73" s="135"/>
      <c r="CX73" s="135"/>
      <c r="CY73" s="135"/>
      <c r="CZ73" s="135"/>
      <c r="DA73" s="135"/>
      <c r="DB73" s="135"/>
      <c r="DC73" s="135"/>
      <c r="DD73" s="135"/>
      <c r="DE73" s="135"/>
      <c r="DF73" s="135"/>
      <c r="DG73" s="135"/>
      <c r="DH73" s="135"/>
      <c r="DI73" s="135"/>
      <c r="DJ73" s="135"/>
      <c r="DK73" s="135"/>
      <c r="DL73" s="135"/>
      <c r="DM73" s="135"/>
      <c r="DN73" s="135"/>
      <c r="DO73" s="135"/>
      <c r="DP73" s="135"/>
      <c r="DQ73" s="135"/>
      <c r="DR73" s="135"/>
      <c r="DS73" s="135"/>
      <c r="DT73" s="135"/>
      <c r="DU73" s="135"/>
      <c r="DV73" s="135"/>
      <c r="DW73" s="135"/>
      <c r="DX73" s="135"/>
      <c r="DY73" s="135"/>
      <c r="DZ73" s="135"/>
      <c r="EA73" s="135"/>
      <c r="EB73" s="135"/>
      <c r="EC73" s="135"/>
      <c r="ED73" s="135"/>
      <c r="EE73" s="135"/>
      <c r="EF73" s="135"/>
      <c r="EG73" s="135"/>
      <c r="EH73" s="135"/>
      <c r="EI73" s="135"/>
      <c r="EJ73" s="135"/>
      <c r="EK73" s="135"/>
      <c r="EL73" s="135"/>
      <c r="EM73" s="135"/>
      <c r="EN73" s="135"/>
      <c r="EO73" s="135"/>
      <c r="EP73" s="135"/>
      <c r="EQ73" s="135"/>
      <c r="ER73" s="135"/>
      <c r="ES73" s="135"/>
      <c r="ET73" s="135"/>
      <c r="EU73" s="135"/>
      <c r="EV73" s="135"/>
      <c r="EW73" s="135"/>
      <c r="EX73" s="135"/>
      <c r="EY73" s="135"/>
      <c r="EZ73" s="135"/>
      <c r="FA73" s="135"/>
      <c r="FB73" s="131"/>
      <c r="FC73" s="126"/>
      <c r="FD73" s="126"/>
      <c r="FE73" s="126"/>
      <c r="FF73" s="126"/>
      <c r="FG73" s="126"/>
      <c r="FH73" s="126"/>
      <c r="FI73" s="126"/>
      <c r="FJ73" s="126"/>
      <c r="FK73" s="126"/>
      <c r="FL73" s="126"/>
      <c r="FM73" s="126"/>
      <c r="FN73" s="126"/>
      <c r="FO73" s="126"/>
      <c r="FP73" s="126"/>
      <c r="FQ73" s="126"/>
      <c r="FR73" s="126"/>
      <c r="FS73" s="126"/>
      <c r="FT73" s="126"/>
      <c r="FU73" s="126"/>
      <c r="FV73" s="126"/>
      <c r="FW73" s="126"/>
      <c r="FX73" s="126"/>
      <c r="FY73" s="126"/>
      <c r="FZ73" s="126"/>
      <c r="GA73" s="126"/>
      <c r="GB73" s="126"/>
      <c r="GC73" s="126"/>
      <c r="GD73" s="126"/>
      <c r="GE73" s="126"/>
      <c r="GF73" s="126"/>
      <c r="GG73" s="126"/>
      <c r="GH73" s="126"/>
      <c r="GI73" s="126"/>
      <c r="GJ73" s="126"/>
      <c r="GK73" s="126"/>
      <c r="GL73" s="126"/>
      <c r="GM73" s="126"/>
      <c r="GN73" s="126"/>
      <c r="GO73" s="126"/>
      <c r="GP73" s="126"/>
      <c r="GQ73" s="126"/>
      <c r="GR73" s="126"/>
      <c r="GS73" s="126"/>
      <c r="GT73" s="126"/>
      <c r="GU73" s="126"/>
      <c r="GV73" s="126"/>
      <c r="GW73" s="126"/>
      <c r="GX73" s="126"/>
      <c r="GY73" s="126"/>
      <c r="GZ73" s="126"/>
      <c r="HA73" s="126"/>
      <c r="HB73" s="126"/>
      <c r="HC73" s="126"/>
      <c r="HD73" s="126"/>
      <c r="HE73" s="126"/>
      <c r="HF73" s="126"/>
      <c r="HG73" s="126"/>
      <c r="HH73" s="126"/>
      <c r="HI73" s="126"/>
      <c r="HJ73" s="126"/>
      <c r="HK73" s="126"/>
      <c r="HL73" s="126"/>
      <c r="HM73" s="126"/>
      <c r="HN73" s="126"/>
      <c r="HO73" s="126"/>
      <c r="HP73" s="126"/>
      <c r="HQ73" s="126"/>
      <c r="HR73" s="126"/>
      <c r="HS73" s="126"/>
      <c r="HT73" s="126"/>
      <c r="HU73" s="126"/>
      <c r="HV73" s="126"/>
      <c r="HW73" s="126"/>
      <c r="HX73" s="126"/>
      <c r="HY73" s="126"/>
    </row>
    <row r="74" spans="1:233" s="69" customFormat="1" ht="90" x14ac:dyDescent="0.25">
      <c r="A74" s="13">
        <v>69</v>
      </c>
      <c r="B74" s="98" t="s">
        <v>569</v>
      </c>
      <c r="C74" s="67">
        <v>44562</v>
      </c>
      <c r="D74" s="67">
        <v>46203</v>
      </c>
      <c r="E74" s="160">
        <f t="shared" si="2"/>
        <v>47</v>
      </c>
      <c r="F74" s="69" t="s">
        <v>175</v>
      </c>
      <c r="J74" s="69">
        <v>5</v>
      </c>
      <c r="K74" s="69">
        <v>10</v>
      </c>
      <c r="L74" s="69">
        <v>29.4</v>
      </c>
      <c r="M74" s="69">
        <v>2.6</v>
      </c>
      <c r="O74" s="92"/>
      <c r="P74" s="69">
        <v>10.34</v>
      </c>
      <c r="Q74" s="9" t="s">
        <v>722</v>
      </c>
      <c r="R74" s="9" t="s">
        <v>127</v>
      </c>
      <c r="S74" s="136" t="s">
        <v>942</v>
      </c>
      <c r="T74" s="136" t="s">
        <v>573</v>
      </c>
      <c r="U74" s="136">
        <v>57.34</v>
      </c>
      <c r="V74" s="136" t="s">
        <v>573</v>
      </c>
      <c r="W74" s="136" t="s">
        <v>943</v>
      </c>
      <c r="X74" s="136"/>
      <c r="Y74" s="138"/>
      <c r="Z74" s="92" t="s">
        <v>417</v>
      </c>
      <c r="AA74" s="14">
        <v>0</v>
      </c>
      <c r="AB74" s="14">
        <v>0</v>
      </c>
      <c r="AC74" s="9"/>
      <c r="AD74" s="14"/>
      <c r="AE74" s="127">
        <f t="shared" si="17"/>
        <v>0</v>
      </c>
      <c r="AF74" s="127">
        <f t="shared" si="1"/>
        <v>0</v>
      </c>
      <c r="AG74" s="135"/>
      <c r="AH74" s="135"/>
      <c r="AI74" s="135"/>
      <c r="AJ74" s="135"/>
      <c r="AK74" s="135"/>
      <c r="AL74" s="135"/>
      <c r="AM74" s="135"/>
      <c r="AN74" s="135"/>
      <c r="AO74" s="135"/>
      <c r="AP74" s="135"/>
      <c r="AQ74" s="135"/>
      <c r="AR74" s="135"/>
      <c r="AS74" s="135"/>
      <c r="AT74" s="135"/>
      <c r="AU74" s="135"/>
      <c r="AV74" s="135"/>
      <c r="AW74" s="135"/>
      <c r="AX74" s="135"/>
      <c r="AY74" s="135"/>
      <c r="AZ74" s="135"/>
      <c r="BA74" s="135"/>
      <c r="BB74" s="135"/>
      <c r="BC74" s="135"/>
      <c r="BD74" s="135"/>
      <c r="BE74" s="135"/>
      <c r="BF74" s="135"/>
      <c r="BG74" s="135"/>
      <c r="BH74" s="135"/>
      <c r="BI74" s="135"/>
      <c r="BJ74" s="135"/>
      <c r="BK74" s="135"/>
      <c r="BL74" s="135"/>
      <c r="BM74" s="135"/>
      <c r="BN74" s="135"/>
      <c r="BO74" s="135"/>
      <c r="BP74" s="135"/>
      <c r="BQ74" s="135"/>
      <c r="BR74" s="135"/>
      <c r="BS74" s="135"/>
      <c r="BT74" s="135"/>
      <c r="BU74" s="135"/>
      <c r="BV74" s="135"/>
      <c r="BW74" s="135"/>
      <c r="BX74" s="135"/>
      <c r="BY74" s="135"/>
      <c r="BZ74" s="135"/>
      <c r="CA74" s="135"/>
      <c r="CB74" s="135"/>
      <c r="CC74" s="135"/>
      <c r="CD74" s="135"/>
      <c r="CE74" s="135"/>
      <c r="CF74" s="135"/>
      <c r="CG74" s="135"/>
      <c r="CH74" s="135"/>
      <c r="CI74" s="135"/>
      <c r="CJ74" s="135"/>
      <c r="CK74" s="135"/>
      <c r="CL74" s="135"/>
      <c r="CM74" s="135"/>
      <c r="CN74" s="135"/>
      <c r="CO74" s="135"/>
      <c r="CP74" s="135"/>
      <c r="CQ74" s="135"/>
      <c r="CR74" s="135"/>
      <c r="CS74" s="135"/>
      <c r="CT74" s="135"/>
      <c r="CU74" s="135"/>
      <c r="CV74" s="135"/>
      <c r="CW74" s="135"/>
      <c r="CX74" s="135"/>
      <c r="CY74" s="135"/>
      <c r="CZ74" s="135"/>
      <c r="DA74" s="135"/>
      <c r="DB74" s="135"/>
      <c r="DC74" s="135"/>
      <c r="DD74" s="135"/>
      <c r="DE74" s="135"/>
      <c r="DF74" s="135"/>
      <c r="DG74" s="135"/>
      <c r="DH74" s="135"/>
      <c r="DI74" s="135"/>
      <c r="DJ74" s="135"/>
      <c r="DK74" s="135"/>
      <c r="DL74" s="135"/>
      <c r="DM74" s="135"/>
      <c r="DN74" s="135"/>
      <c r="DO74" s="135"/>
      <c r="DP74" s="135"/>
      <c r="DQ74" s="135"/>
      <c r="DR74" s="135"/>
      <c r="DS74" s="135"/>
      <c r="DT74" s="135"/>
      <c r="DU74" s="135"/>
      <c r="DV74" s="135"/>
      <c r="DW74" s="135"/>
      <c r="DX74" s="135"/>
      <c r="DY74" s="135"/>
      <c r="DZ74" s="135"/>
      <c r="EA74" s="135"/>
      <c r="EB74" s="135"/>
      <c r="EC74" s="135"/>
      <c r="ED74" s="135"/>
      <c r="EE74" s="135"/>
      <c r="EF74" s="135"/>
      <c r="EG74" s="135"/>
      <c r="EH74" s="135"/>
      <c r="EI74" s="135"/>
      <c r="EJ74" s="135"/>
      <c r="EK74" s="135"/>
      <c r="EL74" s="135"/>
      <c r="EM74" s="135"/>
      <c r="EN74" s="135"/>
      <c r="EO74" s="135"/>
      <c r="EP74" s="135"/>
      <c r="EQ74" s="135"/>
      <c r="ER74" s="135"/>
      <c r="ES74" s="135"/>
      <c r="ET74" s="135"/>
      <c r="EU74" s="135"/>
      <c r="EV74" s="135"/>
      <c r="EW74" s="135"/>
      <c r="EX74" s="135"/>
      <c r="EY74" s="135"/>
      <c r="EZ74" s="135"/>
      <c r="FA74" s="135"/>
      <c r="FB74" s="131"/>
      <c r="FC74" s="126"/>
      <c r="FD74" s="126"/>
      <c r="FE74" s="126"/>
      <c r="FF74" s="126"/>
      <c r="FG74" s="126"/>
      <c r="FH74" s="126"/>
      <c r="FI74" s="126"/>
      <c r="FJ74" s="126"/>
      <c r="FK74" s="126"/>
      <c r="FL74" s="126"/>
      <c r="FM74" s="126"/>
      <c r="FN74" s="126"/>
      <c r="FO74" s="126"/>
      <c r="FP74" s="126"/>
      <c r="FQ74" s="126"/>
      <c r="FR74" s="126"/>
      <c r="FS74" s="126"/>
      <c r="FT74" s="126"/>
      <c r="FU74" s="126"/>
      <c r="FV74" s="126"/>
      <c r="FW74" s="126"/>
      <c r="FX74" s="126"/>
      <c r="FY74" s="126"/>
      <c r="FZ74" s="126"/>
      <c r="GA74" s="126"/>
      <c r="GB74" s="126"/>
      <c r="GC74" s="126"/>
      <c r="GD74" s="126"/>
      <c r="GE74" s="126"/>
      <c r="GF74" s="126"/>
      <c r="GG74" s="126"/>
      <c r="GH74" s="126"/>
      <c r="GI74" s="126"/>
      <c r="GJ74" s="126"/>
      <c r="GK74" s="126"/>
      <c r="GL74" s="126"/>
      <c r="GM74" s="126"/>
      <c r="GN74" s="126"/>
      <c r="GO74" s="126"/>
      <c r="GP74" s="126"/>
      <c r="GQ74" s="126"/>
      <c r="GR74" s="126"/>
      <c r="GS74" s="126"/>
      <c r="GT74" s="126"/>
      <c r="GU74" s="126"/>
      <c r="GV74" s="126"/>
      <c r="GW74" s="126"/>
      <c r="GX74" s="126"/>
      <c r="GY74" s="126"/>
      <c r="GZ74" s="126"/>
      <c r="HA74" s="126"/>
      <c r="HB74" s="126"/>
      <c r="HC74" s="126"/>
      <c r="HD74" s="126"/>
      <c r="HE74" s="126"/>
      <c r="HF74" s="126"/>
      <c r="HG74" s="126"/>
      <c r="HH74" s="126"/>
      <c r="HI74" s="126"/>
      <c r="HJ74" s="126"/>
      <c r="HK74" s="126"/>
      <c r="HL74" s="126"/>
      <c r="HM74" s="126"/>
      <c r="HN74" s="126"/>
      <c r="HO74" s="126"/>
      <c r="HP74" s="126"/>
      <c r="HQ74" s="126"/>
      <c r="HR74" s="126"/>
      <c r="HS74" s="126"/>
      <c r="HT74" s="126"/>
      <c r="HU74" s="126"/>
      <c r="HV74" s="126"/>
      <c r="HW74" s="126"/>
      <c r="HX74" s="126"/>
      <c r="HY74" s="126"/>
    </row>
    <row r="75" spans="1:233" s="141" customFormat="1" ht="54" customHeight="1" x14ac:dyDescent="0.25">
      <c r="A75" s="13">
        <v>70</v>
      </c>
      <c r="B75" s="98" t="s">
        <v>538</v>
      </c>
      <c r="C75" s="67">
        <v>44228</v>
      </c>
      <c r="D75" s="67">
        <v>46022</v>
      </c>
      <c r="E75" s="160">
        <f t="shared" ref="E75:E94" si="22">SUM(H75:M75)</f>
        <v>1.3140000000000001</v>
      </c>
      <c r="F75" s="69" t="s">
        <v>175</v>
      </c>
      <c r="G75" s="69"/>
      <c r="H75" s="69">
        <v>2.8000000000000001E-2</v>
      </c>
      <c r="I75" s="69">
        <v>0.32</v>
      </c>
      <c r="J75" s="69">
        <v>0.23599999999999999</v>
      </c>
      <c r="K75" s="69">
        <v>0.28999999999999998</v>
      </c>
      <c r="L75" s="69">
        <v>0.44</v>
      </c>
      <c r="M75" s="69"/>
      <c r="N75" s="69"/>
      <c r="O75" s="92"/>
      <c r="P75" s="69">
        <f>6.24</f>
        <v>6.24</v>
      </c>
      <c r="Q75" s="9" t="s">
        <v>1044</v>
      </c>
      <c r="R75" s="9" t="s">
        <v>133</v>
      </c>
      <c r="S75" s="136" t="s">
        <v>1035</v>
      </c>
      <c r="T75" s="136" t="s">
        <v>1036</v>
      </c>
      <c r="U75" s="136">
        <v>0.78</v>
      </c>
      <c r="V75" s="136" t="s">
        <v>723</v>
      </c>
      <c r="W75" s="136" t="s">
        <v>733</v>
      </c>
      <c r="X75" s="136"/>
      <c r="Y75" s="138"/>
      <c r="Z75" s="92" t="s">
        <v>434</v>
      </c>
      <c r="AA75" s="14">
        <v>1</v>
      </c>
      <c r="AB75" s="14">
        <v>0</v>
      </c>
      <c r="AC75" s="9"/>
      <c r="AD75" s="14"/>
      <c r="AE75" s="127">
        <f t="shared" si="17"/>
        <v>1.3140000000000001</v>
      </c>
      <c r="AF75" s="127">
        <f t="shared" si="1"/>
        <v>0</v>
      </c>
      <c r="AG75" s="143"/>
      <c r="AH75" s="143"/>
      <c r="AI75" s="143"/>
      <c r="AJ75" s="143"/>
      <c r="AK75" s="143"/>
      <c r="AL75" s="143"/>
      <c r="AM75" s="143"/>
      <c r="AN75" s="143"/>
      <c r="AO75" s="143"/>
      <c r="AP75" s="143"/>
      <c r="AQ75" s="143"/>
      <c r="AR75" s="143"/>
      <c r="AS75" s="143"/>
      <c r="AT75" s="143"/>
      <c r="AU75" s="143"/>
      <c r="AV75" s="143"/>
      <c r="AW75" s="143"/>
      <c r="AX75" s="143"/>
      <c r="AY75" s="143"/>
      <c r="AZ75" s="143"/>
      <c r="BA75" s="143"/>
      <c r="BB75" s="143"/>
      <c r="BC75" s="143"/>
      <c r="BD75" s="143"/>
      <c r="BE75" s="143"/>
      <c r="BF75" s="143"/>
      <c r="BG75" s="143"/>
      <c r="BH75" s="143"/>
      <c r="BI75" s="143"/>
      <c r="BJ75" s="143"/>
      <c r="BK75" s="143"/>
      <c r="BL75" s="143"/>
      <c r="BM75" s="143"/>
      <c r="BN75" s="143"/>
      <c r="BO75" s="143"/>
      <c r="BP75" s="143"/>
      <c r="BQ75" s="143"/>
      <c r="BR75" s="143"/>
      <c r="BS75" s="143"/>
      <c r="BT75" s="143"/>
      <c r="BU75" s="143"/>
      <c r="BV75" s="143"/>
      <c r="BW75" s="143"/>
      <c r="BX75" s="143"/>
      <c r="BY75" s="143"/>
      <c r="BZ75" s="143"/>
      <c r="CA75" s="143"/>
      <c r="CB75" s="143"/>
      <c r="CC75" s="143"/>
      <c r="CD75" s="143"/>
      <c r="CE75" s="143"/>
      <c r="CF75" s="143"/>
      <c r="CG75" s="143"/>
      <c r="CH75" s="143"/>
      <c r="CI75" s="143"/>
      <c r="CJ75" s="143"/>
      <c r="CK75" s="143"/>
      <c r="CL75" s="143"/>
      <c r="CM75" s="143"/>
      <c r="CN75" s="143"/>
      <c r="CO75" s="143"/>
      <c r="CP75" s="143"/>
      <c r="CQ75" s="143"/>
      <c r="CR75" s="143"/>
      <c r="CS75" s="143"/>
      <c r="CT75" s="143"/>
      <c r="CU75" s="143"/>
      <c r="CV75" s="143"/>
      <c r="CW75" s="143"/>
      <c r="CX75" s="143"/>
      <c r="CY75" s="143"/>
      <c r="CZ75" s="143"/>
      <c r="DA75" s="143"/>
      <c r="DB75" s="143"/>
      <c r="DC75" s="143"/>
      <c r="DD75" s="143"/>
      <c r="DE75" s="143"/>
      <c r="DF75" s="143"/>
      <c r="DG75" s="143"/>
      <c r="DH75" s="143"/>
      <c r="DI75" s="143"/>
      <c r="DJ75" s="143"/>
      <c r="DK75" s="143"/>
      <c r="DL75" s="143"/>
      <c r="DM75" s="143"/>
      <c r="DN75" s="143"/>
      <c r="DO75" s="143"/>
      <c r="DP75" s="143"/>
      <c r="DQ75" s="143"/>
      <c r="DR75" s="143"/>
      <c r="DS75" s="143"/>
      <c r="DT75" s="143"/>
      <c r="DU75" s="143"/>
      <c r="DV75" s="143"/>
      <c r="DW75" s="143"/>
      <c r="DX75" s="143"/>
      <c r="DY75" s="143"/>
      <c r="DZ75" s="143"/>
      <c r="EA75" s="143"/>
      <c r="EB75" s="143"/>
      <c r="EC75" s="143"/>
      <c r="ED75" s="143"/>
      <c r="EE75" s="143"/>
      <c r="EF75" s="143"/>
      <c r="EG75" s="143"/>
      <c r="EH75" s="143"/>
      <c r="EI75" s="143"/>
      <c r="EJ75" s="143"/>
      <c r="EK75" s="143"/>
      <c r="EL75" s="143"/>
      <c r="EM75" s="143"/>
      <c r="EN75" s="143"/>
      <c r="EO75" s="143"/>
      <c r="EP75" s="143"/>
      <c r="EQ75" s="143"/>
      <c r="ER75" s="143"/>
      <c r="ES75" s="143"/>
      <c r="ET75" s="143"/>
      <c r="EU75" s="143"/>
      <c r="EV75" s="143"/>
      <c r="EW75" s="143"/>
      <c r="EX75" s="143"/>
      <c r="EY75" s="143"/>
      <c r="EZ75" s="143"/>
      <c r="FA75" s="143"/>
      <c r="FB75" s="144"/>
      <c r="FC75" s="142"/>
      <c r="FD75" s="142"/>
      <c r="FE75" s="142"/>
      <c r="FF75" s="142"/>
      <c r="FG75" s="142"/>
      <c r="FH75" s="142"/>
      <c r="FI75" s="142"/>
      <c r="FJ75" s="142"/>
      <c r="FK75" s="142"/>
      <c r="FL75" s="142"/>
      <c r="FM75" s="142"/>
      <c r="FN75" s="142"/>
      <c r="FO75" s="142"/>
      <c r="FP75" s="142"/>
      <c r="FQ75" s="142"/>
      <c r="FR75" s="142"/>
      <c r="FS75" s="142"/>
      <c r="FT75" s="142"/>
      <c r="FU75" s="142"/>
      <c r="FV75" s="142"/>
      <c r="FW75" s="142"/>
      <c r="FX75" s="142"/>
      <c r="FY75" s="142"/>
      <c r="FZ75" s="142"/>
      <c r="GA75" s="142"/>
      <c r="GB75" s="142"/>
      <c r="GC75" s="142"/>
      <c r="GD75" s="142"/>
      <c r="GE75" s="142"/>
      <c r="GF75" s="142"/>
      <c r="GG75" s="142"/>
      <c r="GH75" s="142"/>
      <c r="GI75" s="142"/>
      <c r="GJ75" s="142"/>
      <c r="GK75" s="142"/>
      <c r="GL75" s="142"/>
      <c r="GM75" s="142"/>
      <c r="GN75" s="142"/>
      <c r="GO75" s="142"/>
      <c r="GP75" s="142"/>
      <c r="GQ75" s="142"/>
      <c r="GR75" s="142"/>
      <c r="GS75" s="142"/>
      <c r="GT75" s="142"/>
      <c r="GU75" s="142"/>
      <c r="GV75" s="142"/>
      <c r="GW75" s="142"/>
      <c r="GX75" s="142"/>
      <c r="GY75" s="142"/>
      <c r="GZ75" s="142"/>
      <c r="HA75" s="142"/>
      <c r="HB75" s="142"/>
      <c r="HC75" s="142"/>
      <c r="HD75" s="142"/>
      <c r="HE75" s="142"/>
      <c r="HF75" s="142"/>
      <c r="HG75" s="142"/>
      <c r="HH75" s="142"/>
      <c r="HI75" s="142"/>
      <c r="HJ75" s="142"/>
      <c r="HK75" s="142"/>
      <c r="HL75" s="142"/>
      <c r="HM75" s="142"/>
      <c r="HN75" s="142"/>
      <c r="HO75" s="142"/>
      <c r="HP75" s="142"/>
      <c r="HQ75" s="142"/>
      <c r="HR75" s="142"/>
      <c r="HS75" s="142"/>
      <c r="HT75" s="142"/>
      <c r="HU75" s="142"/>
      <c r="HV75" s="142"/>
      <c r="HW75" s="142"/>
      <c r="HX75" s="142"/>
      <c r="HY75" s="142"/>
    </row>
    <row r="76" spans="1:233" s="141" customFormat="1" ht="48.75" customHeight="1" x14ac:dyDescent="0.25">
      <c r="A76" s="13">
        <v>71</v>
      </c>
      <c r="B76" s="98" t="s">
        <v>538</v>
      </c>
      <c r="C76" s="67">
        <v>44228</v>
      </c>
      <c r="D76" s="67">
        <v>46022</v>
      </c>
      <c r="E76" s="160">
        <f t="shared" si="22"/>
        <v>1.3140000000000001</v>
      </c>
      <c r="F76" s="69" t="s">
        <v>175</v>
      </c>
      <c r="G76" s="69"/>
      <c r="H76" s="69">
        <v>2.8000000000000001E-2</v>
      </c>
      <c r="I76" s="69">
        <v>0.32</v>
      </c>
      <c r="J76" s="69">
        <v>0.23599999999999999</v>
      </c>
      <c r="K76" s="69">
        <v>0.28999999999999998</v>
      </c>
      <c r="L76" s="69">
        <v>0.44</v>
      </c>
      <c r="M76" s="69"/>
      <c r="N76" s="69"/>
      <c r="O76" s="92"/>
      <c r="P76" s="69"/>
      <c r="Q76" s="9"/>
      <c r="R76" s="9" t="s">
        <v>133</v>
      </c>
      <c r="S76" s="136" t="s">
        <v>1035</v>
      </c>
      <c r="T76" s="136" t="s">
        <v>1036</v>
      </c>
      <c r="U76" s="136">
        <v>0.78</v>
      </c>
      <c r="V76" s="136" t="s">
        <v>723</v>
      </c>
      <c r="W76" s="136" t="s">
        <v>733</v>
      </c>
      <c r="X76" s="136"/>
      <c r="Y76" s="138"/>
      <c r="Z76" s="92"/>
      <c r="AA76" s="14"/>
      <c r="AB76" s="14"/>
      <c r="AC76" s="9" t="s">
        <v>213</v>
      </c>
      <c r="AD76" s="14">
        <v>1</v>
      </c>
      <c r="AE76" s="127">
        <f t="shared" si="17"/>
        <v>0</v>
      </c>
      <c r="AF76" s="127">
        <f t="shared" ref="AF76:AF103" si="23">AD76*E76</f>
        <v>1.3140000000000001</v>
      </c>
      <c r="AG76" s="143"/>
      <c r="AH76" s="143"/>
      <c r="AI76" s="143"/>
      <c r="AJ76" s="143"/>
      <c r="AK76" s="143"/>
      <c r="AL76" s="143"/>
      <c r="AM76" s="143"/>
      <c r="AN76" s="143"/>
      <c r="AO76" s="143"/>
      <c r="AP76" s="143"/>
      <c r="AQ76" s="143"/>
      <c r="AR76" s="143"/>
      <c r="AS76" s="143"/>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3"/>
      <c r="BP76" s="143"/>
      <c r="BQ76" s="143"/>
      <c r="BR76" s="143"/>
      <c r="BS76" s="143"/>
      <c r="BT76" s="143"/>
      <c r="BU76" s="143"/>
      <c r="BV76" s="143"/>
      <c r="BW76" s="143"/>
      <c r="BX76" s="143"/>
      <c r="BY76" s="143"/>
      <c r="BZ76" s="143"/>
      <c r="CA76" s="143"/>
      <c r="CB76" s="143"/>
      <c r="CC76" s="143"/>
      <c r="CD76" s="143"/>
      <c r="CE76" s="143"/>
      <c r="CF76" s="143"/>
      <c r="CG76" s="143"/>
      <c r="CH76" s="143"/>
      <c r="CI76" s="143"/>
      <c r="CJ76" s="143"/>
      <c r="CK76" s="143"/>
      <c r="CL76" s="143"/>
      <c r="CM76" s="143"/>
      <c r="CN76" s="143"/>
      <c r="CO76" s="143"/>
      <c r="CP76" s="143"/>
      <c r="CQ76" s="143"/>
      <c r="CR76" s="143"/>
      <c r="CS76" s="143"/>
      <c r="CT76" s="143"/>
      <c r="CU76" s="143"/>
      <c r="CV76" s="143"/>
      <c r="CW76" s="143"/>
      <c r="CX76" s="143"/>
      <c r="CY76" s="143"/>
      <c r="CZ76" s="143"/>
      <c r="DA76" s="143"/>
      <c r="DB76" s="143"/>
      <c r="DC76" s="143"/>
      <c r="DD76" s="143"/>
      <c r="DE76" s="143"/>
      <c r="DF76" s="143"/>
      <c r="DG76" s="143"/>
      <c r="DH76" s="143"/>
      <c r="DI76" s="143"/>
      <c r="DJ76" s="143"/>
      <c r="DK76" s="143"/>
      <c r="DL76" s="143"/>
      <c r="DM76" s="143"/>
      <c r="DN76" s="143"/>
      <c r="DO76" s="143"/>
      <c r="DP76" s="143"/>
      <c r="DQ76" s="143"/>
      <c r="DR76" s="143"/>
      <c r="DS76" s="143"/>
      <c r="DT76" s="143"/>
      <c r="DU76" s="143"/>
      <c r="DV76" s="143"/>
      <c r="DW76" s="143"/>
      <c r="DX76" s="143"/>
      <c r="DY76" s="143"/>
      <c r="DZ76" s="143"/>
      <c r="EA76" s="143"/>
      <c r="EB76" s="143"/>
      <c r="EC76" s="143"/>
      <c r="ED76" s="143"/>
      <c r="EE76" s="143"/>
      <c r="EF76" s="143"/>
      <c r="EG76" s="143"/>
      <c r="EH76" s="143"/>
      <c r="EI76" s="143"/>
      <c r="EJ76" s="143"/>
      <c r="EK76" s="143"/>
      <c r="EL76" s="143"/>
      <c r="EM76" s="143"/>
      <c r="EN76" s="143"/>
      <c r="EO76" s="143"/>
      <c r="EP76" s="143"/>
      <c r="EQ76" s="143"/>
      <c r="ER76" s="143"/>
      <c r="ES76" s="143"/>
      <c r="ET76" s="143"/>
      <c r="EU76" s="143"/>
      <c r="EV76" s="143"/>
      <c r="EW76" s="143"/>
      <c r="EX76" s="143"/>
      <c r="EY76" s="143"/>
      <c r="EZ76" s="143"/>
      <c r="FA76" s="143"/>
      <c r="FB76" s="144"/>
      <c r="FC76" s="142"/>
      <c r="FD76" s="142"/>
      <c r="FE76" s="142"/>
      <c r="FF76" s="142"/>
      <c r="FG76" s="142"/>
      <c r="FH76" s="142"/>
      <c r="FI76" s="142"/>
      <c r="FJ76" s="142"/>
      <c r="FK76" s="142"/>
      <c r="FL76" s="142"/>
      <c r="FM76" s="142"/>
      <c r="FN76" s="142"/>
      <c r="FO76" s="142"/>
      <c r="FP76" s="142"/>
      <c r="FQ76" s="142"/>
      <c r="FR76" s="142"/>
      <c r="FS76" s="142"/>
      <c r="FT76" s="142"/>
      <c r="FU76" s="142"/>
      <c r="FV76" s="142"/>
      <c r="FW76" s="142"/>
      <c r="FX76" s="142"/>
      <c r="FY76" s="142"/>
      <c r="FZ76" s="142"/>
      <c r="GA76" s="142"/>
      <c r="GB76" s="142"/>
      <c r="GC76" s="142"/>
      <c r="GD76" s="142"/>
      <c r="GE76" s="142"/>
      <c r="GF76" s="142"/>
      <c r="GG76" s="142"/>
      <c r="GH76" s="142"/>
      <c r="GI76" s="142"/>
      <c r="GJ76" s="142"/>
      <c r="GK76" s="142"/>
      <c r="GL76" s="142"/>
      <c r="GM76" s="142"/>
      <c r="GN76" s="142"/>
      <c r="GO76" s="142"/>
      <c r="GP76" s="142"/>
      <c r="GQ76" s="142"/>
      <c r="GR76" s="142"/>
      <c r="GS76" s="142"/>
      <c r="GT76" s="142"/>
      <c r="GU76" s="142"/>
      <c r="GV76" s="142"/>
      <c r="GW76" s="142"/>
      <c r="GX76" s="142"/>
      <c r="GY76" s="142"/>
      <c r="GZ76" s="142"/>
      <c r="HA76" s="142"/>
      <c r="HB76" s="142"/>
      <c r="HC76" s="142"/>
      <c r="HD76" s="142"/>
      <c r="HE76" s="142"/>
      <c r="HF76" s="142"/>
      <c r="HG76" s="142"/>
      <c r="HH76" s="142"/>
      <c r="HI76" s="142"/>
      <c r="HJ76" s="142"/>
      <c r="HK76" s="142"/>
      <c r="HL76" s="142"/>
      <c r="HM76" s="142"/>
      <c r="HN76" s="142"/>
      <c r="HO76" s="142"/>
      <c r="HP76" s="142"/>
      <c r="HQ76" s="142"/>
      <c r="HR76" s="142"/>
      <c r="HS76" s="142"/>
      <c r="HT76" s="142"/>
      <c r="HU76" s="142"/>
      <c r="HV76" s="142"/>
      <c r="HW76" s="142"/>
      <c r="HX76" s="142"/>
      <c r="HY76" s="142"/>
    </row>
    <row r="77" spans="1:233" s="141" customFormat="1" ht="48.75" customHeight="1" x14ac:dyDescent="0.25">
      <c r="A77" s="13">
        <v>72</v>
      </c>
      <c r="B77" s="98" t="s">
        <v>538</v>
      </c>
      <c r="C77" s="67">
        <v>44228</v>
      </c>
      <c r="D77" s="67">
        <v>46022</v>
      </c>
      <c r="E77" s="160">
        <f t="shared" ref="E77" si="24">SUM(H77:M77)</f>
        <v>1.3140000000000001</v>
      </c>
      <c r="F77" s="69" t="s">
        <v>175</v>
      </c>
      <c r="G77" s="69"/>
      <c r="H77" s="69">
        <v>2.8000000000000001E-2</v>
      </c>
      <c r="I77" s="69">
        <v>0.32</v>
      </c>
      <c r="J77" s="69">
        <v>0.23599999999999999</v>
      </c>
      <c r="K77" s="69">
        <v>0.28999999999999998</v>
      </c>
      <c r="L77" s="69">
        <v>0.44</v>
      </c>
      <c r="M77" s="69"/>
      <c r="N77" s="69"/>
      <c r="O77" s="92"/>
      <c r="P77" s="69"/>
      <c r="Q77" s="9"/>
      <c r="R77" s="9" t="s">
        <v>133</v>
      </c>
      <c r="S77" s="136" t="s">
        <v>1035</v>
      </c>
      <c r="T77" s="136" t="s">
        <v>1036</v>
      </c>
      <c r="U77" s="136">
        <v>0.78</v>
      </c>
      <c r="V77" s="136" t="s">
        <v>723</v>
      </c>
      <c r="W77" s="136" t="s">
        <v>733</v>
      </c>
      <c r="X77" s="136"/>
      <c r="Y77" s="138"/>
      <c r="Z77" s="92" t="s">
        <v>400</v>
      </c>
      <c r="AA77" s="14">
        <v>0</v>
      </c>
      <c r="AB77" s="14">
        <v>0</v>
      </c>
      <c r="AC77" s="9"/>
      <c r="AD77" s="14"/>
      <c r="AE77" s="127">
        <f t="shared" si="17"/>
        <v>0</v>
      </c>
      <c r="AF77" s="127">
        <f t="shared" si="23"/>
        <v>0</v>
      </c>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3"/>
      <c r="BC77" s="143"/>
      <c r="BD77" s="143"/>
      <c r="BE77" s="143"/>
      <c r="BF77" s="143"/>
      <c r="BG77" s="143"/>
      <c r="BH77" s="143"/>
      <c r="BI77" s="143"/>
      <c r="BJ77" s="143"/>
      <c r="BK77" s="143"/>
      <c r="BL77" s="143"/>
      <c r="BM77" s="143"/>
      <c r="BN77" s="143"/>
      <c r="BO77" s="143"/>
      <c r="BP77" s="143"/>
      <c r="BQ77" s="143"/>
      <c r="BR77" s="143"/>
      <c r="BS77" s="143"/>
      <c r="BT77" s="143"/>
      <c r="BU77" s="143"/>
      <c r="BV77" s="143"/>
      <c r="BW77" s="143"/>
      <c r="BX77" s="143"/>
      <c r="BY77" s="143"/>
      <c r="BZ77" s="143"/>
      <c r="CA77" s="143"/>
      <c r="CB77" s="143"/>
      <c r="CC77" s="143"/>
      <c r="CD77" s="143"/>
      <c r="CE77" s="143"/>
      <c r="CF77" s="143"/>
      <c r="CG77" s="143"/>
      <c r="CH77" s="143"/>
      <c r="CI77" s="143"/>
      <c r="CJ77" s="143"/>
      <c r="CK77" s="143"/>
      <c r="CL77" s="143"/>
      <c r="CM77" s="143"/>
      <c r="CN77" s="143"/>
      <c r="CO77" s="143"/>
      <c r="CP77" s="143"/>
      <c r="CQ77" s="143"/>
      <c r="CR77" s="143"/>
      <c r="CS77" s="143"/>
      <c r="CT77" s="143"/>
      <c r="CU77" s="143"/>
      <c r="CV77" s="143"/>
      <c r="CW77" s="143"/>
      <c r="CX77" s="143"/>
      <c r="CY77" s="143"/>
      <c r="CZ77" s="143"/>
      <c r="DA77" s="143"/>
      <c r="DB77" s="143"/>
      <c r="DC77" s="143"/>
      <c r="DD77" s="143"/>
      <c r="DE77" s="143"/>
      <c r="DF77" s="143"/>
      <c r="DG77" s="143"/>
      <c r="DH77" s="143"/>
      <c r="DI77" s="143"/>
      <c r="DJ77" s="143"/>
      <c r="DK77" s="143"/>
      <c r="DL77" s="143"/>
      <c r="DM77" s="143"/>
      <c r="DN77" s="143"/>
      <c r="DO77" s="143"/>
      <c r="DP77" s="143"/>
      <c r="DQ77" s="143"/>
      <c r="DR77" s="143"/>
      <c r="DS77" s="143"/>
      <c r="DT77" s="143"/>
      <c r="DU77" s="143"/>
      <c r="DV77" s="143"/>
      <c r="DW77" s="143"/>
      <c r="DX77" s="143"/>
      <c r="DY77" s="143"/>
      <c r="DZ77" s="143"/>
      <c r="EA77" s="143"/>
      <c r="EB77" s="143"/>
      <c r="EC77" s="143"/>
      <c r="ED77" s="143"/>
      <c r="EE77" s="143"/>
      <c r="EF77" s="143"/>
      <c r="EG77" s="143"/>
      <c r="EH77" s="143"/>
      <c r="EI77" s="143"/>
      <c r="EJ77" s="143"/>
      <c r="EK77" s="143"/>
      <c r="EL77" s="143"/>
      <c r="EM77" s="143"/>
      <c r="EN77" s="143"/>
      <c r="EO77" s="143"/>
      <c r="EP77" s="143"/>
      <c r="EQ77" s="143"/>
      <c r="ER77" s="143"/>
      <c r="ES77" s="143"/>
      <c r="ET77" s="143"/>
      <c r="EU77" s="143"/>
      <c r="EV77" s="143"/>
      <c r="EW77" s="143"/>
      <c r="EX77" s="143"/>
      <c r="EY77" s="143"/>
      <c r="EZ77" s="143"/>
      <c r="FA77" s="143"/>
      <c r="FB77" s="144"/>
      <c r="FC77" s="142"/>
      <c r="FD77" s="142"/>
      <c r="FE77" s="142"/>
      <c r="FF77" s="142"/>
      <c r="FG77" s="142"/>
      <c r="FH77" s="142"/>
      <c r="FI77" s="142"/>
      <c r="FJ77" s="142"/>
      <c r="FK77" s="142"/>
      <c r="FL77" s="142"/>
      <c r="FM77" s="142"/>
      <c r="FN77" s="142"/>
      <c r="FO77" s="142"/>
      <c r="FP77" s="142"/>
      <c r="FQ77" s="142"/>
      <c r="FR77" s="142"/>
      <c r="FS77" s="142"/>
      <c r="FT77" s="142"/>
      <c r="FU77" s="142"/>
      <c r="FV77" s="142"/>
      <c r="FW77" s="142"/>
      <c r="FX77" s="142"/>
      <c r="FY77" s="142"/>
      <c r="FZ77" s="142"/>
      <c r="GA77" s="142"/>
      <c r="GB77" s="142"/>
      <c r="GC77" s="142"/>
      <c r="GD77" s="142"/>
      <c r="GE77" s="142"/>
      <c r="GF77" s="142"/>
      <c r="GG77" s="142"/>
      <c r="GH77" s="142"/>
      <c r="GI77" s="142"/>
      <c r="GJ77" s="142"/>
      <c r="GK77" s="142"/>
      <c r="GL77" s="142"/>
      <c r="GM77" s="142"/>
      <c r="GN77" s="142"/>
      <c r="GO77" s="142"/>
      <c r="GP77" s="142"/>
      <c r="GQ77" s="142"/>
      <c r="GR77" s="142"/>
      <c r="GS77" s="142"/>
      <c r="GT77" s="142"/>
      <c r="GU77" s="142"/>
      <c r="GV77" s="142"/>
      <c r="GW77" s="142"/>
      <c r="GX77" s="142"/>
      <c r="GY77" s="142"/>
      <c r="GZ77" s="142"/>
      <c r="HA77" s="142"/>
      <c r="HB77" s="142"/>
      <c r="HC77" s="142"/>
      <c r="HD77" s="142"/>
      <c r="HE77" s="142"/>
      <c r="HF77" s="142"/>
      <c r="HG77" s="142"/>
      <c r="HH77" s="142"/>
      <c r="HI77" s="142"/>
      <c r="HJ77" s="142"/>
      <c r="HK77" s="142"/>
      <c r="HL77" s="142"/>
      <c r="HM77" s="142"/>
      <c r="HN77" s="142"/>
      <c r="HO77" s="142"/>
      <c r="HP77" s="142"/>
      <c r="HQ77" s="142"/>
      <c r="HR77" s="142"/>
      <c r="HS77" s="142"/>
      <c r="HT77" s="142"/>
      <c r="HU77" s="142"/>
      <c r="HV77" s="142"/>
      <c r="HW77" s="142"/>
      <c r="HX77" s="142"/>
      <c r="HY77" s="142"/>
    </row>
    <row r="78" spans="1:233" s="141" customFormat="1" ht="48.75" customHeight="1" x14ac:dyDescent="0.25">
      <c r="A78" s="13">
        <v>73</v>
      </c>
      <c r="B78" s="98" t="s">
        <v>538</v>
      </c>
      <c r="C78" s="67">
        <v>44228</v>
      </c>
      <c r="D78" s="67">
        <v>46022</v>
      </c>
      <c r="E78" s="160">
        <f t="shared" ref="E78" si="25">SUM(H78:M78)</f>
        <v>0.47299999999999998</v>
      </c>
      <c r="F78" s="69" t="s">
        <v>175</v>
      </c>
      <c r="G78" s="69"/>
      <c r="H78" s="69">
        <v>1.6E-2</v>
      </c>
      <c r="I78" s="69">
        <v>0.11</v>
      </c>
      <c r="J78" s="69">
        <v>0.10199999999999999</v>
      </c>
      <c r="K78" s="69">
        <v>0.1</v>
      </c>
      <c r="L78" s="69">
        <v>0.14499999999999999</v>
      </c>
      <c r="M78" s="69"/>
      <c r="N78" s="69"/>
      <c r="O78" s="92"/>
      <c r="P78" s="69">
        <v>4.4600000000000001E-2</v>
      </c>
      <c r="Q78" s="9" t="s">
        <v>1043</v>
      </c>
      <c r="R78" s="9" t="s">
        <v>137</v>
      </c>
      <c r="S78" s="136" t="s">
        <v>1035</v>
      </c>
      <c r="T78" s="136" t="s">
        <v>1036</v>
      </c>
      <c r="U78" s="136">
        <v>0.78</v>
      </c>
      <c r="V78" s="136" t="s">
        <v>723</v>
      </c>
      <c r="W78" s="136" t="s">
        <v>733</v>
      </c>
      <c r="X78" s="136"/>
      <c r="Y78" s="138"/>
      <c r="Z78" s="92" t="s">
        <v>402</v>
      </c>
      <c r="AA78" s="14">
        <v>0</v>
      </c>
      <c r="AB78" s="14">
        <v>0</v>
      </c>
      <c r="AC78" s="9"/>
      <c r="AD78" s="14"/>
      <c r="AE78" s="127">
        <f t="shared" si="17"/>
        <v>0</v>
      </c>
      <c r="AF78" s="127">
        <f t="shared" si="23"/>
        <v>0</v>
      </c>
      <c r="AG78" s="143"/>
      <c r="AH78" s="143"/>
      <c r="AI78" s="143"/>
      <c r="AJ78" s="143"/>
      <c r="AK78" s="143"/>
      <c r="AL78" s="143"/>
      <c r="AM78" s="143"/>
      <c r="AN78" s="143"/>
      <c r="AO78" s="143"/>
      <c r="AP78" s="143"/>
      <c r="AQ78" s="143"/>
      <c r="AR78" s="143"/>
      <c r="AS78" s="143"/>
      <c r="AT78" s="143"/>
      <c r="AU78" s="143"/>
      <c r="AV78" s="143"/>
      <c r="AW78" s="143"/>
      <c r="AX78" s="143"/>
      <c r="AY78" s="143"/>
      <c r="AZ78" s="143"/>
      <c r="BA78" s="143"/>
      <c r="BB78" s="143"/>
      <c r="BC78" s="143"/>
      <c r="BD78" s="143"/>
      <c r="BE78" s="143"/>
      <c r="BF78" s="143"/>
      <c r="BG78" s="143"/>
      <c r="BH78" s="143"/>
      <c r="BI78" s="143"/>
      <c r="BJ78" s="143"/>
      <c r="BK78" s="143"/>
      <c r="BL78" s="143"/>
      <c r="BM78" s="143"/>
      <c r="BN78" s="143"/>
      <c r="BO78" s="143"/>
      <c r="BP78" s="143"/>
      <c r="BQ78" s="143"/>
      <c r="BR78" s="143"/>
      <c r="BS78" s="143"/>
      <c r="BT78" s="143"/>
      <c r="BU78" s="143"/>
      <c r="BV78" s="143"/>
      <c r="BW78" s="143"/>
      <c r="BX78" s="143"/>
      <c r="BY78" s="143"/>
      <c r="BZ78" s="143"/>
      <c r="CA78" s="143"/>
      <c r="CB78" s="143"/>
      <c r="CC78" s="143"/>
      <c r="CD78" s="143"/>
      <c r="CE78" s="143"/>
      <c r="CF78" s="143"/>
      <c r="CG78" s="143"/>
      <c r="CH78" s="143"/>
      <c r="CI78" s="143"/>
      <c r="CJ78" s="143"/>
      <c r="CK78" s="143"/>
      <c r="CL78" s="143"/>
      <c r="CM78" s="143"/>
      <c r="CN78" s="143"/>
      <c r="CO78" s="143"/>
      <c r="CP78" s="143"/>
      <c r="CQ78" s="143"/>
      <c r="CR78" s="143"/>
      <c r="CS78" s="143"/>
      <c r="CT78" s="143"/>
      <c r="CU78" s="143"/>
      <c r="CV78" s="143"/>
      <c r="CW78" s="143"/>
      <c r="CX78" s="143"/>
      <c r="CY78" s="143"/>
      <c r="CZ78" s="143"/>
      <c r="DA78" s="143"/>
      <c r="DB78" s="143"/>
      <c r="DC78" s="143"/>
      <c r="DD78" s="143"/>
      <c r="DE78" s="143"/>
      <c r="DF78" s="143"/>
      <c r="DG78" s="143"/>
      <c r="DH78" s="143"/>
      <c r="DI78" s="143"/>
      <c r="DJ78" s="143"/>
      <c r="DK78" s="143"/>
      <c r="DL78" s="143"/>
      <c r="DM78" s="143"/>
      <c r="DN78" s="143"/>
      <c r="DO78" s="143"/>
      <c r="DP78" s="143"/>
      <c r="DQ78" s="143"/>
      <c r="DR78" s="143"/>
      <c r="DS78" s="143"/>
      <c r="DT78" s="143"/>
      <c r="DU78" s="143"/>
      <c r="DV78" s="143"/>
      <c r="DW78" s="143"/>
      <c r="DX78" s="143"/>
      <c r="DY78" s="143"/>
      <c r="DZ78" s="143"/>
      <c r="EA78" s="143"/>
      <c r="EB78" s="143"/>
      <c r="EC78" s="143"/>
      <c r="ED78" s="143"/>
      <c r="EE78" s="143"/>
      <c r="EF78" s="143"/>
      <c r="EG78" s="143"/>
      <c r="EH78" s="143"/>
      <c r="EI78" s="143"/>
      <c r="EJ78" s="143"/>
      <c r="EK78" s="143"/>
      <c r="EL78" s="143"/>
      <c r="EM78" s="143"/>
      <c r="EN78" s="143"/>
      <c r="EO78" s="143"/>
      <c r="EP78" s="143"/>
      <c r="EQ78" s="143"/>
      <c r="ER78" s="143"/>
      <c r="ES78" s="143"/>
      <c r="ET78" s="143"/>
      <c r="EU78" s="143"/>
      <c r="EV78" s="143"/>
      <c r="EW78" s="143"/>
      <c r="EX78" s="143"/>
      <c r="EY78" s="143"/>
      <c r="EZ78" s="143"/>
      <c r="FA78" s="143"/>
      <c r="FB78" s="144"/>
      <c r="FC78" s="142"/>
      <c r="FD78" s="142"/>
      <c r="FE78" s="142"/>
      <c r="FF78" s="142"/>
      <c r="FG78" s="142"/>
      <c r="FH78" s="142"/>
      <c r="FI78" s="142"/>
      <c r="FJ78" s="142"/>
      <c r="FK78" s="142"/>
      <c r="FL78" s="142"/>
      <c r="FM78" s="142"/>
      <c r="FN78" s="142"/>
      <c r="FO78" s="142"/>
      <c r="FP78" s="142"/>
      <c r="FQ78" s="142"/>
      <c r="FR78" s="142"/>
      <c r="FS78" s="142"/>
      <c r="FT78" s="142"/>
      <c r="FU78" s="142"/>
      <c r="FV78" s="142"/>
      <c r="FW78" s="142"/>
      <c r="FX78" s="142"/>
      <c r="FY78" s="142"/>
      <c r="FZ78" s="142"/>
      <c r="GA78" s="142"/>
      <c r="GB78" s="142"/>
      <c r="GC78" s="142"/>
      <c r="GD78" s="142"/>
      <c r="GE78" s="142"/>
      <c r="GF78" s="142"/>
      <c r="GG78" s="142"/>
      <c r="GH78" s="142"/>
      <c r="GI78" s="142"/>
      <c r="GJ78" s="142"/>
      <c r="GK78" s="142"/>
      <c r="GL78" s="142"/>
      <c r="GM78" s="142"/>
      <c r="GN78" s="142"/>
      <c r="GO78" s="142"/>
      <c r="GP78" s="142"/>
      <c r="GQ78" s="142"/>
      <c r="GR78" s="142"/>
      <c r="GS78" s="142"/>
      <c r="GT78" s="142"/>
      <c r="GU78" s="142"/>
      <c r="GV78" s="142"/>
      <c r="GW78" s="142"/>
      <c r="GX78" s="142"/>
      <c r="GY78" s="142"/>
      <c r="GZ78" s="142"/>
      <c r="HA78" s="142"/>
      <c r="HB78" s="142"/>
      <c r="HC78" s="142"/>
      <c r="HD78" s="142"/>
      <c r="HE78" s="142"/>
      <c r="HF78" s="142"/>
      <c r="HG78" s="142"/>
      <c r="HH78" s="142"/>
      <c r="HI78" s="142"/>
      <c r="HJ78" s="142"/>
      <c r="HK78" s="142"/>
      <c r="HL78" s="142"/>
      <c r="HM78" s="142"/>
      <c r="HN78" s="142"/>
      <c r="HO78" s="142"/>
      <c r="HP78" s="142"/>
      <c r="HQ78" s="142"/>
      <c r="HR78" s="142"/>
      <c r="HS78" s="142"/>
      <c r="HT78" s="142"/>
      <c r="HU78" s="142"/>
      <c r="HV78" s="142"/>
      <c r="HW78" s="142"/>
      <c r="HX78" s="142"/>
      <c r="HY78" s="142"/>
    </row>
    <row r="79" spans="1:233" s="141" customFormat="1" ht="93" customHeight="1" x14ac:dyDescent="0.25">
      <c r="A79" s="13">
        <v>74</v>
      </c>
      <c r="B79" s="98" t="s">
        <v>576</v>
      </c>
      <c r="C79" s="67">
        <v>44440</v>
      </c>
      <c r="D79" s="67">
        <v>46203</v>
      </c>
      <c r="E79" s="160">
        <f t="shared" si="22"/>
        <v>1.0085</v>
      </c>
      <c r="F79" s="69" t="s">
        <v>175</v>
      </c>
      <c r="G79" s="69"/>
      <c r="H79" s="69">
        <v>4.65E-2</v>
      </c>
      <c r="I79" s="69">
        <v>0.29449999999999998</v>
      </c>
      <c r="J79" s="69">
        <v>0.13800000000000001</v>
      </c>
      <c r="K79" s="69">
        <v>0.13800000000000001</v>
      </c>
      <c r="L79" s="69">
        <v>0.13800000000000001</v>
      </c>
      <c r="M79" s="69">
        <v>0.2535</v>
      </c>
      <c r="N79" s="69"/>
      <c r="O79" s="92"/>
      <c r="P79" s="69"/>
      <c r="Q79" s="9"/>
      <c r="R79" s="9" t="s">
        <v>136</v>
      </c>
      <c r="S79" s="136" t="s">
        <v>1134</v>
      </c>
      <c r="T79" s="136" t="s">
        <v>1037</v>
      </c>
      <c r="U79" s="136" t="s">
        <v>2031</v>
      </c>
      <c r="V79" s="136" t="s">
        <v>578</v>
      </c>
      <c r="W79" s="136" t="s">
        <v>578</v>
      </c>
      <c r="X79" s="136"/>
      <c r="Y79" s="142"/>
      <c r="Z79" s="92" t="s">
        <v>434</v>
      </c>
      <c r="AA79" s="14">
        <v>1</v>
      </c>
      <c r="AB79" s="14">
        <v>0</v>
      </c>
      <c r="AC79" s="9"/>
      <c r="AD79" s="14"/>
      <c r="AE79" s="127">
        <f t="shared" si="17"/>
        <v>1.0085</v>
      </c>
      <c r="AF79" s="127">
        <f t="shared" si="23"/>
        <v>0</v>
      </c>
      <c r="AG79" s="143"/>
      <c r="AH79" s="143"/>
      <c r="AI79" s="143"/>
      <c r="AJ79" s="143"/>
      <c r="AK79" s="143"/>
      <c r="AL79" s="143"/>
      <c r="AM79" s="143"/>
      <c r="AN79" s="143"/>
      <c r="AO79" s="143"/>
      <c r="AP79" s="143"/>
      <c r="AQ79" s="143"/>
      <c r="AR79" s="143"/>
      <c r="AS79" s="143"/>
      <c r="AT79" s="143"/>
      <c r="AU79" s="143"/>
      <c r="AV79" s="143"/>
      <c r="AW79" s="143"/>
      <c r="AX79" s="143"/>
      <c r="AY79" s="143"/>
      <c r="AZ79" s="143"/>
      <c r="BA79" s="143"/>
      <c r="BB79" s="143"/>
      <c r="BC79" s="143"/>
      <c r="BD79" s="143"/>
      <c r="BE79" s="143"/>
      <c r="BF79" s="143"/>
      <c r="BG79" s="143"/>
      <c r="BH79" s="143"/>
      <c r="BI79" s="143"/>
      <c r="BJ79" s="143"/>
      <c r="BK79" s="143"/>
      <c r="BL79" s="143"/>
      <c r="BM79" s="143"/>
      <c r="BN79" s="143"/>
      <c r="BO79" s="143"/>
      <c r="BP79" s="143"/>
      <c r="BQ79" s="143"/>
      <c r="BR79" s="143"/>
      <c r="BS79" s="143"/>
      <c r="BT79" s="143"/>
      <c r="BU79" s="143"/>
      <c r="BV79" s="143"/>
      <c r="BW79" s="143"/>
      <c r="BX79" s="143"/>
      <c r="BY79" s="143"/>
      <c r="BZ79" s="143"/>
      <c r="CA79" s="143"/>
      <c r="CB79" s="143"/>
      <c r="CC79" s="143"/>
      <c r="CD79" s="143"/>
      <c r="CE79" s="143"/>
      <c r="CF79" s="143"/>
      <c r="CG79" s="143"/>
      <c r="CH79" s="143"/>
      <c r="CI79" s="143"/>
      <c r="CJ79" s="143"/>
      <c r="CK79" s="143"/>
      <c r="CL79" s="143"/>
      <c r="CM79" s="143"/>
      <c r="CN79" s="143"/>
      <c r="CO79" s="143"/>
      <c r="CP79" s="143"/>
      <c r="CQ79" s="143"/>
      <c r="CR79" s="143"/>
      <c r="CS79" s="143"/>
      <c r="CT79" s="143"/>
      <c r="CU79" s="143"/>
      <c r="CV79" s="143"/>
      <c r="CW79" s="143"/>
      <c r="CX79" s="143"/>
      <c r="CY79" s="143"/>
      <c r="CZ79" s="143"/>
      <c r="DA79" s="143"/>
      <c r="DB79" s="143"/>
      <c r="DC79" s="143"/>
      <c r="DD79" s="143"/>
      <c r="DE79" s="143"/>
      <c r="DF79" s="143"/>
      <c r="DG79" s="143"/>
      <c r="DH79" s="143"/>
      <c r="DI79" s="143"/>
      <c r="DJ79" s="143"/>
      <c r="DK79" s="143"/>
      <c r="DL79" s="143"/>
      <c r="DM79" s="143"/>
      <c r="DN79" s="143"/>
      <c r="DO79" s="143"/>
      <c r="DP79" s="143"/>
      <c r="DQ79" s="143"/>
      <c r="DR79" s="143"/>
      <c r="DS79" s="143"/>
      <c r="DT79" s="143"/>
      <c r="DU79" s="143"/>
      <c r="DV79" s="143"/>
      <c r="DW79" s="143"/>
      <c r="DX79" s="143"/>
      <c r="DY79" s="143"/>
      <c r="DZ79" s="143"/>
      <c r="EA79" s="143"/>
      <c r="EB79" s="143"/>
      <c r="EC79" s="143"/>
      <c r="ED79" s="143"/>
      <c r="EE79" s="143"/>
      <c r="EF79" s="143"/>
      <c r="EG79" s="143"/>
      <c r="EH79" s="143"/>
      <c r="EI79" s="143"/>
      <c r="EJ79" s="143"/>
      <c r="EK79" s="143"/>
      <c r="EL79" s="143"/>
      <c r="EM79" s="143"/>
      <c r="EN79" s="143"/>
      <c r="EO79" s="143"/>
      <c r="EP79" s="143"/>
      <c r="EQ79" s="143"/>
      <c r="ER79" s="143"/>
      <c r="ES79" s="143"/>
      <c r="ET79" s="143"/>
      <c r="EU79" s="143"/>
      <c r="EV79" s="143"/>
      <c r="EW79" s="143"/>
      <c r="EX79" s="143"/>
      <c r="EY79" s="143"/>
      <c r="EZ79" s="143"/>
      <c r="FA79" s="143"/>
      <c r="FB79" s="144"/>
      <c r="FC79" s="142"/>
      <c r="FD79" s="142"/>
      <c r="FE79" s="142"/>
      <c r="FF79" s="142"/>
      <c r="FG79" s="142"/>
      <c r="FH79" s="142"/>
      <c r="FI79" s="142"/>
      <c r="FJ79" s="142"/>
      <c r="FK79" s="142"/>
      <c r="FL79" s="142"/>
      <c r="FM79" s="142"/>
      <c r="FN79" s="142"/>
      <c r="FO79" s="142"/>
      <c r="FP79" s="142"/>
      <c r="FQ79" s="142"/>
      <c r="FR79" s="142"/>
      <c r="FS79" s="142"/>
      <c r="FT79" s="142"/>
      <c r="FU79" s="142"/>
      <c r="FV79" s="142"/>
      <c r="FW79" s="142"/>
      <c r="FX79" s="142"/>
      <c r="FY79" s="142"/>
      <c r="FZ79" s="142"/>
      <c r="GA79" s="142"/>
      <c r="GB79" s="142"/>
      <c r="GC79" s="142"/>
      <c r="GD79" s="142"/>
      <c r="GE79" s="142"/>
      <c r="GF79" s="142"/>
      <c r="GG79" s="142"/>
      <c r="GH79" s="142"/>
      <c r="GI79" s="142"/>
      <c r="GJ79" s="142"/>
      <c r="GK79" s="142"/>
      <c r="GL79" s="142"/>
      <c r="GM79" s="142"/>
      <c r="GN79" s="142"/>
      <c r="GO79" s="142"/>
      <c r="GP79" s="142"/>
      <c r="GQ79" s="142"/>
      <c r="GR79" s="142"/>
      <c r="GS79" s="142"/>
      <c r="GT79" s="142"/>
      <c r="GU79" s="142"/>
      <c r="GV79" s="142"/>
      <c r="GW79" s="142"/>
      <c r="GX79" s="142"/>
      <c r="GY79" s="142"/>
      <c r="GZ79" s="142"/>
      <c r="HA79" s="142"/>
      <c r="HB79" s="142"/>
      <c r="HC79" s="142"/>
      <c r="HD79" s="142"/>
      <c r="HE79" s="142"/>
      <c r="HF79" s="142"/>
      <c r="HG79" s="142"/>
      <c r="HH79" s="142"/>
      <c r="HI79" s="142"/>
      <c r="HJ79" s="142"/>
      <c r="HK79" s="142"/>
      <c r="HL79" s="142"/>
      <c r="HM79" s="142"/>
      <c r="HN79" s="142"/>
      <c r="HO79" s="142"/>
      <c r="HP79" s="142"/>
      <c r="HQ79" s="142"/>
      <c r="HR79" s="142"/>
      <c r="HS79" s="142"/>
      <c r="HT79" s="142"/>
      <c r="HU79" s="142"/>
      <c r="HV79" s="142"/>
      <c r="HW79" s="142"/>
      <c r="HX79" s="142"/>
      <c r="HY79" s="142"/>
    </row>
    <row r="80" spans="1:233" s="141" customFormat="1" ht="96" customHeight="1" x14ac:dyDescent="0.25">
      <c r="A80" s="13">
        <v>75</v>
      </c>
      <c r="B80" s="98" t="s">
        <v>576</v>
      </c>
      <c r="C80" s="67">
        <v>44440</v>
      </c>
      <c r="D80" s="67">
        <v>46203</v>
      </c>
      <c r="E80" s="160">
        <f t="shared" ref="E80" si="26">SUM(H80:M80)</f>
        <v>1.0085</v>
      </c>
      <c r="F80" s="69" t="s">
        <v>175</v>
      </c>
      <c r="G80" s="69"/>
      <c r="H80" s="69">
        <v>4.65E-2</v>
      </c>
      <c r="I80" s="69">
        <v>0.29449999999999998</v>
      </c>
      <c r="J80" s="69">
        <v>0.13800000000000001</v>
      </c>
      <c r="K80" s="69">
        <v>0.13800000000000001</v>
      </c>
      <c r="L80" s="69">
        <v>0.13800000000000001</v>
      </c>
      <c r="M80" s="69">
        <v>0.2535</v>
      </c>
      <c r="N80" s="69"/>
      <c r="O80" s="92"/>
      <c r="P80" s="69"/>
      <c r="Q80" s="9"/>
      <c r="R80" s="9" t="s">
        <v>136</v>
      </c>
      <c r="S80" s="136" t="s">
        <v>1134</v>
      </c>
      <c r="T80" s="136" t="s">
        <v>1037</v>
      </c>
      <c r="U80" s="136" t="s">
        <v>2031</v>
      </c>
      <c r="V80" s="136" t="s">
        <v>578</v>
      </c>
      <c r="W80" s="136" t="s">
        <v>578</v>
      </c>
      <c r="X80" s="136"/>
      <c r="Y80" s="142"/>
      <c r="Z80" s="92"/>
      <c r="AA80" s="14"/>
      <c r="AB80" s="14"/>
      <c r="AC80" s="9" t="s">
        <v>213</v>
      </c>
      <c r="AD80" s="14">
        <v>1</v>
      </c>
      <c r="AE80" s="127">
        <f t="shared" si="17"/>
        <v>0</v>
      </c>
      <c r="AF80" s="127">
        <f t="shared" si="23"/>
        <v>1.0085</v>
      </c>
      <c r="AG80" s="143"/>
      <c r="AH80" s="143"/>
      <c r="AI80" s="143"/>
      <c r="AJ80" s="143"/>
      <c r="AK80" s="143"/>
      <c r="AL80" s="143"/>
      <c r="AM80" s="143"/>
      <c r="AN80" s="143"/>
      <c r="AO80" s="143"/>
      <c r="AP80" s="143"/>
      <c r="AQ80" s="143"/>
      <c r="AR80" s="143"/>
      <c r="AS80" s="143"/>
      <c r="AT80" s="143"/>
      <c r="AU80" s="143"/>
      <c r="AV80" s="143"/>
      <c r="AW80" s="143"/>
      <c r="AX80" s="143"/>
      <c r="AY80" s="143"/>
      <c r="AZ80" s="143"/>
      <c r="BA80" s="143"/>
      <c r="BB80" s="143"/>
      <c r="BC80" s="143"/>
      <c r="BD80" s="143"/>
      <c r="BE80" s="143"/>
      <c r="BF80" s="143"/>
      <c r="BG80" s="143"/>
      <c r="BH80" s="143"/>
      <c r="BI80" s="143"/>
      <c r="BJ80" s="143"/>
      <c r="BK80" s="143"/>
      <c r="BL80" s="143"/>
      <c r="BM80" s="143"/>
      <c r="BN80" s="143"/>
      <c r="BO80" s="143"/>
      <c r="BP80" s="143"/>
      <c r="BQ80" s="143"/>
      <c r="BR80" s="143"/>
      <c r="BS80" s="143"/>
      <c r="BT80" s="143"/>
      <c r="BU80" s="143"/>
      <c r="BV80" s="143"/>
      <c r="BW80" s="143"/>
      <c r="BX80" s="143"/>
      <c r="BY80" s="143"/>
      <c r="BZ80" s="143"/>
      <c r="CA80" s="143"/>
      <c r="CB80" s="143"/>
      <c r="CC80" s="143"/>
      <c r="CD80" s="143"/>
      <c r="CE80" s="143"/>
      <c r="CF80" s="143"/>
      <c r="CG80" s="143"/>
      <c r="CH80" s="143"/>
      <c r="CI80" s="143"/>
      <c r="CJ80" s="143"/>
      <c r="CK80" s="143"/>
      <c r="CL80" s="143"/>
      <c r="CM80" s="143"/>
      <c r="CN80" s="143"/>
      <c r="CO80" s="143"/>
      <c r="CP80" s="143"/>
      <c r="CQ80" s="143"/>
      <c r="CR80" s="143"/>
      <c r="CS80" s="143"/>
      <c r="CT80" s="143"/>
      <c r="CU80" s="143"/>
      <c r="CV80" s="143"/>
      <c r="CW80" s="143"/>
      <c r="CX80" s="143"/>
      <c r="CY80" s="143"/>
      <c r="CZ80" s="143"/>
      <c r="DA80" s="143"/>
      <c r="DB80" s="143"/>
      <c r="DC80" s="143"/>
      <c r="DD80" s="143"/>
      <c r="DE80" s="143"/>
      <c r="DF80" s="143"/>
      <c r="DG80" s="143"/>
      <c r="DH80" s="143"/>
      <c r="DI80" s="143"/>
      <c r="DJ80" s="143"/>
      <c r="DK80" s="143"/>
      <c r="DL80" s="143"/>
      <c r="DM80" s="143"/>
      <c r="DN80" s="143"/>
      <c r="DO80" s="143"/>
      <c r="DP80" s="143"/>
      <c r="DQ80" s="143"/>
      <c r="DR80" s="143"/>
      <c r="DS80" s="143"/>
      <c r="DT80" s="143"/>
      <c r="DU80" s="143"/>
      <c r="DV80" s="143"/>
      <c r="DW80" s="143"/>
      <c r="DX80" s="143"/>
      <c r="DY80" s="143"/>
      <c r="DZ80" s="143"/>
      <c r="EA80" s="143"/>
      <c r="EB80" s="143"/>
      <c r="EC80" s="143"/>
      <c r="ED80" s="143"/>
      <c r="EE80" s="143"/>
      <c r="EF80" s="143"/>
      <c r="EG80" s="143"/>
      <c r="EH80" s="143"/>
      <c r="EI80" s="143"/>
      <c r="EJ80" s="143"/>
      <c r="EK80" s="143"/>
      <c r="EL80" s="143"/>
      <c r="EM80" s="143"/>
      <c r="EN80" s="143"/>
      <c r="EO80" s="143"/>
      <c r="EP80" s="143"/>
      <c r="EQ80" s="143"/>
      <c r="ER80" s="143"/>
      <c r="ES80" s="143"/>
      <c r="ET80" s="143"/>
      <c r="EU80" s="143"/>
      <c r="EV80" s="143"/>
      <c r="EW80" s="143"/>
      <c r="EX80" s="143"/>
      <c r="EY80" s="143"/>
      <c r="EZ80" s="143"/>
      <c r="FA80" s="143"/>
      <c r="FB80" s="144"/>
      <c r="FC80" s="142"/>
      <c r="FD80" s="142"/>
      <c r="FE80" s="142"/>
      <c r="FF80" s="142"/>
      <c r="FG80" s="142"/>
      <c r="FH80" s="142"/>
      <c r="FI80" s="142"/>
      <c r="FJ80" s="142"/>
      <c r="FK80" s="142"/>
      <c r="FL80" s="142"/>
      <c r="FM80" s="142"/>
      <c r="FN80" s="142"/>
      <c r="FO80" s="142"/>
      <c r="FP80" s="142"/>
      <c r="FQ80" s="142"/>
      <c r="FR80" s="142"/>
      <c r="FS80" s="142"/>
      <c r="FT80" s="142"/>
      <c r="FU80" s="142"/>
      <c r="FV80" s="142"/>
      <c r="FW80" s="142"/>
      <c r="FX80" s="142"/>
      <c r="FY80" s="142"/>
      <c r="FZ80" s="142"/>
      <c r="GA80" s="142"/>
      <c r="GB80" s="142"/>
      <c r="GC80" s="142"/>
      <c r="GD80" s="142"/>
      <c r="GE80" s="142"/>
      <c r="GF80" s="142"/>
      <c r="GG80" s="142"/>
      <c r="GH80" s="142"/>
      <c r="GI80" s="142"/>
      <c r="GJ80" s="142"/>
      <c r="GK80" s="142"/>
      <c r="GL80" s="142"/>
      <c r="GM80" s="142"/>
      <c r="GN80" s="142"/>
      <c r="GO80" s="142"/>
      <c r="GP80" s="142"/>
      <c r="GQ80" s="142"/>
      <c r="GR80" s="142"/>
      <c r="GS80" s="142"/>
      <c r="GT80" s="142"/>
      <c r="GU80" s="142"/>
      <c r="GV80" s="142"/>
      <c r="GW80" s="142"/>
      <c r="GX80" s="142"/>
      <c r="GY80" s="142"/>
      <c r="GZ80" s="142"/>
      <c r="HA80" s="142"/>
      <c r="HB80" s="142"/>
      <c r="HC80" s="142"/>
      <c r="HD80" s="142"/>
      <c r="HE80" s="142"/>
      <c r="HF80" s="142"/>
      <c r="HG80" s="142"/>
      <c r="HH80" s="142"/>
      <c r="HI80" s="142"/>
      <c r="HJ80" s="142"/>
      <c r="HK80" s="142"/>
      <c r="HL80" s="142"/>
      <c r="HM80" s="142"/>
      <c r="HN80" s="142"/>
      <c r="HO80" s="142"/>
      <c r="HP80" s="142"/>
      <c r="HQ80" s="142"/>
      <c r="HR80" s="142"/>
      <c r="HS80" s="142"/>
      <c r="HT80" s="142"/>
      <c r="HU80" s="142"/>
      <c r="HV80" s="142"/>
      <c r="HW80" s="142"/>
      <c r="HX80" s="142"/>
      <c r="HY80" s="142"/>
    </row>
    <row r="81" spans="1:233" s="141" customFormat="1" ht="90" customHeight="1" x14ac:dyDescent="0.25">
      <c r="A81" s="13">
        <v>76</v>
      </c>
      <c r="B81" s="98" t="s">
        <v>539</v>
      </c>
      <c r="C81" s="67">
        <v>44348</v>
      </c>
      <c r="D81" s="67">
        <v>46203</v>
      </c>
      <c r="E81" s="160">
        <f t="shared" si="22"/>
        <v>1.6720000000000002</v>
      </c>
      <c r="F81" s="69" t="s">
        <v>175</v>
      </c>
      <c r="G81" s="69"/>
      <c r="H81" s="69">
        <v>0.05</v>
      </c>
      <c r="I81" s="69">
        <v>0.32200000000000001</v>
      </c>
      <c r="J81" s="69">
        <v>0.35</v>
      </c>
      <c r="K81" s="69">
        <v>0.35</v>
      </c>
      <c r="L81" s="69">
        <v>0.35</v>
      </c>
      <c r="M81" s="69">
        <v>0.25</v>
      </c>
      <c r="N81" s="69"/>
      <c r="O81" s="92"/>
      <c r="P81" s="69">
        <v>0.15</v>
      </c>
      <c r="Q81" s="9" t="s">
        <v>1043</v>
      </c>
      <c r="R81" s="9" t="s">
        <v>134</v>
      </c>
      <c r="S81" s="136" t="s">
        <v>1771</v>
      </c>
      <c r="T81" s="136" t="s">
        <v>1772</v>
      </c>
      <c r="U81" s="136">
        <v>1.9</v>
      </c>
      <c r="V81" s="136" t="s">
        <v>724</v>
      </c>
      <c r="W81" s="136" t="s">
        <v>1773</v>
      </c>
      <c r="X81" s="136"/>
      <c r="Y81" s="142"/>
      <c r="Z81" s="92" t="s">
        <v>434</v>
      </c>
      <c r="AA81" s="14">
        <v>1</v>
      </c>
      <c r="AB81" s="14">
        <v>0</v>
      </c>
      <c r="AC81" s="9"/>
      <c r="AD81" s="14"/>
      <c r="AE81" s="127">
        <f t="shared" si="17"/>
        <v>1.6720000000000002</v>
      </c>
      <c r="AF81" s="127">
        <f t="shared" si="23"/>
        <v>0</v>
      </c>
      <c r="AG81" s="143"/>
      <c r="AH81" s="143"/>
      <c r="AI81" s="143"/>
      <c r="AJ81" s="143"/>
      <c r="AK81" s="143"/>
      <c r="AL81" s="143"/>
      <c r="AM81" s="143"/>
      <c r="AN81" s="143"/>
      <c r="AO81" s="143"/>
      <c r="AP81" s="143"/>
      <c r="AQ81" s="143"/>
      <c r="AR81" s="143"/>
      <c r="AS81" s="143"/>
      <c r="AT81" s="143"/>
      <c r="AU81" s="143"/>
      <c r="AV81" s="143"/>
      <c r="AW81" s="143"/>
      <c r="AX81" s="143"/>
      <c r="AY81" s="143"/>
      <c r="AZ81" s="143"/>
      <c r="BA81" s="143"/>
      <c r="BB81" s="143"/>
      <c r="BC81" s="143"/>
      <c r="BD81" s="143"/>
      <c r="BE81" s="143"/>
      <c r="BF81" s="143"/>
      <c r="BG81" s="143"/>
      <c r="BH81" s="143"/>
      <c r="BI81" s="143"/>
      <c r="BJ81" s="143"/>
      <c r="BK81" s="143"/>
      <c r="BL81" s="143"/>
      <c r="BM81" s="143"/>
      <c r="BN81" s="143"/>
      <c r="BO81" s="143"/>
      <c r="BP81" s="143"/>
      <c r="BQ81" s="143"/>
      <c r="BR81" s="143"/>
      <c r="BS81" s="143"/>
      <c r="BT81" s="143"/>
      <c r="BU81" s="143"/>
      <c r="BV81" s="143"/>
      <c r="BW81" s="143"/>
      <c r="BX81" s="143"/>
      <c r="BY81" s="143"/>
      <c r="BZ81" s="143"/>
      <c r="CA81" s="143"/>
      <c r="CB81" s="143"/>
      <c r="CC81" s="143"/>
      <c r="CD81" s="143"/>
      <c r="CE81" s="143"/>
      <c r="CF81" s="143"/>
      <c r="CG81" s="143"/>
      <c r="CH81" s="143"/>
      <c r="CI81" s="143"/>
      <c r="CJ81" s="143"/>
      <c r="CK81" s="143"/>
      <c r="CL81" s="143"/>
      <c r="CM81" s="143"/>
      <c r="CN81" s="143"/>
      <c r="CO81" s="143"/>
      <c r="CP81" s="143"/>
      <c r="CQ81" s="143"/>
      <c r="CR81" s="143"/>
      <c r="CS81" s="143"/>
      <c r="CT81" s="143"/>
      <c r="CU81" s="143"/>
      <c r="CV81" s="143"/>
      <c r="CW81" s="143"/>
      <c r="CX81" s="143"/>
      <c r="CY81" s="143"/>
      <c r="CZ81" s="143"/>
      <c r="DA81" s="143"/>
      <c r="DB81" s="143"/>
      <c r="DC81" s="143"/>
      <c r="DD81" s="143"/>
      <c r="DE81" s="143"/>
      <c r="DF81" s="143"/>
      <c r="DG81" s="143"/>
      <c r="DH81" s="143"/>
      <c r="DI81" s="143"/>
      <c r="DJ81" s="143"/>
      <c r="DK81" s="143"/>
      <c r="DL81" s="143"/>
      <c r="DM81" s="143"/>
      <c r="DN81" s="143"/>
      <c r="DO81" s="143"/>
      <c r="DP81" s="143"/>
      <c r="DQ81" s="143"/>
      <c r="DR81" s="143"/>
      <c r="DS81" s="143"/>
      <c r="DT81" s="143"/>
      <c r="DU81" s="143"/>
      <c r="DV81" s="143"/>
      <c r="DW81" s="143"/>
      <c r="DX81" s="143"/>
      <c r="DY81" s="143"/>
      <c r="DZ81" s="143"/>
      <c r="EA81" s="143"/>
      <c r="EB81" s="143"/>
      <c r="EC81" s="143"/>
      <c r="ED81" s="143"/>
      <c r="EE81" s="143"/>
      <c r="EF81" s="143"/>
      <c r="EG81" s="143"/>
      <c r="EH81" s="143"/>
      <c r="EI81" s="143"/>
      <c r="EJ81" s="143"/>
      <c r="EK81" s="143"/>
      <c r="EL81" s="143"/>
      <c r="EM81" s="143"/>
      <c r="EN81" s="143"/>
      <c r="EO81" s="143"/>
      <c r="EP81" s="143"/>
      <c r="EQ81" s="143"/>
      <c r="ER81" s="143"/>
      <c r="ES81" s="143"/>
      <c r="ET81" s="143"/>
      <c r="EU81" s="143"/>
      <c r="EV81" s="143"/>
      <c r="EW81" s="143"/>
      <c r="EX81" s="143"/>
      <c r="EY81" s="143"/>
      <c r="EZ81" s="143"/>
      <c r="FA81" s="143"/>
      <c r="FB81" s="144"/>
      <c r="FC81" s="142"/>
      <c r="FD81" s="142"/>
      <c r="FE81" s="142"/>
      <c r="FF81" s="142"/>
      <c r="FG81" s="142"/>
      <c r="FH81" s="142"/>
      <c r="FI81" s="142"/>
      <c r="FJ81" s="142"/>
      <c r="FK81" s="142"/>
      <c r="FL81" s="142"/>
      <c r="FM81" s="142"/>
      <c r="FN81" s="142"/>
      <c r="FO81" s="142"/>
      <c r="FP81" s="142"/>
      <c r="FQ81" s="142"/>
      <c r="FR81" s="142"/>
      <c r="FS81" s="142"/>
      <c r="FT81" s="142"/>
      <c r="FU81" s="142"/>
      <c r="FV81" s="142"/>
      <c r="FW81" s="142"/>
      <c r="FX81" s="142"/>
      <c r="FY81" s="142"/>
      <c r="FZ81" s="142"/>
      <c r="GA81" s="142"/>
      <c r="GB81" s="142"/>
      <c r="GC81" s="142"/>
      <c r="GD81" s="142"/>
      <c r="GE81" s="142"/>
      <c r="GF81" s="142"/>
      <c r="GG81" s="142"/>
      <c r="GH81" s="142"/>
      <c r="GI81" s="142"/>
      <c r="GJ81" s="142"/>
      <c r="GK81" s="142"/>
      <c r="GL81" s="142"/>
      <c r="GM81" s="142"/>
      <c r="GN81" s="142"/>
      <c r="GO81" s="142"/>
      <c r="GP81" s="142"/>
      <c r="GQ81" s="142"/>
      <c r="GR81" s="142"/>
      <c r="GS81" s="142"/>
      <c r="GT81" s="142"/>
      <c r="GU81" s="142"/>
      <c r="GV81" s="142"/>
      <c r="GW81" s="142"/>
      <c r="GX81" s="142"/>
      <c r="GY81" s="142"/>
      <c r="GZ81" s="142"/>
      <c r="HA81" s="142"/>
      <c r="HB81" s="142"/>
      <c r="HC81" s="142"/>
      <c r="HD81" s="142"/>
      <c r="HE81" s="142"/>
      <c r="HF81" s="142"/>
      <c r="HG81" s="142"/>
      <c r="HH81" s="142"/>
      <c r="HI81" s="142"/>
      <c r="HJ81" s="142"/>
      <c r="HK81" s="142"/>
      <c r="HL81" s="142"/>
      <c r="HM81" s="142"/>
      <c r="HN81" s="142"/>
      <c r="HO81" s="142"/>
      <c r="HP81" s="142"/>
      <c r="HQ81" s="142"/>
      <c r="HR81" s="142"/>
      <c r="HS81" s="142"/>
      <c r="HT81" s="142"/>
      <c r="HU81" s="142"/>
      <c r="HV81" s="142"/>
      <c r="HW81" s="142"/>
      <c r="HX81" s="142"/>
      <c r="HY81" s="142"/>
    </row>
    <row r="82" spans="1:233" s="141" customFormat="1" ht="72.75" customHeight="1" x14ac:dyDescent="0.25">
      <c r="A82" s="13">
        <v>77</v>
      </c>
      <c r="B82" s="98" t="s">
        <v>539</v>
      </c>
      <c r="C82" s="67">
        <v>44348</v>
      </c>
      <c r="D82" s="67">
        <v>46203</v>
      </c>
      <c r="E82" s="160">
        <f t="shared" ref="E82" si="27">SUM(H82:M82)</f>
        <v>1.6720000000000002</v>
      </c>
      <c r="F82" s="69" t="s">
        <v>175</v>
      </c>
      <c r="G82" s="69"/>
      <c r="H82" s="69">
        <v>0.05</v>
      </c>
      <c r="I82" s="69">
        <v>0.32200000000000001</v>
      </c>
      <c r="J82" s="69">
        <v>0.35</v>
      </c>
      <c r="K82" s="69">
        <v>0.35</v>
      </c>
      <c r="L82" s="69">
        <v>0.35</v>
      </c>
      <c r="M82" s="69">
        <v>0.25</v>
      </c>
      <c r="N82" s="69"/>
      <c r="O82" s="92"/>
      <c r="P82" s="69">
        <v>0.15</v>
      </c>
      <c r="Q82" s="9" t="s">
        <v>1043</v>
      </c>
      <c r="R82" s="9" t="s">
        <v>134</v>
      </c>
      <c r="S82" s="136" t="s">
        <v>1771</v>
      </c>
      <c r="T82" s="136" t="s">
        <v>1772</v>
      </c>
      <c r="U82" s="136">
        <v>1.9</v>
      </c>
      <c r="V82" s="136" t="s">
        <v>724</v>
      </c>
      <c r="W82" s="136" t="s">
        <v>1773</v>
      </c>
      <c r="X82" s="136"/>
      <c r="Y82" s="142"/>
      <c r="Z82" s="92"/>
      <c r="AA82" s="14"/>
      <c r="AB82" s="14"/>
      <c r="AC82" s="9" t="s">
        <v>213</v>
      </c>
      <c r="AD82" s="14">
        <v>1</v>
      </c>
      <c r="AE82" s="127">
        <f t="shared" si="17"/>
        <v>0</v>
      </c>
      <c r="AF82" s="127">
        <f t="shared" si="23"/>
        <v>1.6720000000000002</v>
      </c>
      <c r="AG82" s="143"/>
      <c r="AH82" s="143"/>
      <c r="AI82" s="143"/>
      <c r="AJ82" s="143"/>
      <c r="AK82" s="143"/>
      <c r="AL82" s="143"/>
      <c r="AM82" s="143"/>
      <c r="AN82" s="143"/>
      <c r="AO82" s="143"/>
      <c r="AP82" s="143"/>
      <c r="AQ82" s="143"/>
      <c r="AR82" s="143"/>
      <c r="AS82" s="143"/>
      <c r="AT82" s="143"/>
      <c r="AU82" s="143"/>
      <c r="AV82" s="143"/>
      <c r="AW82" s="143"/>
      <c r="AX82" s="143"/>
      <c r="AY82" s="143"/>
      <c r="AZ82" s="143"/>
      <c r="BA82" s="143"/>
      <c r="BB82" s="143"/>
      <c r="BC82" s="143"/>
      <c r="BD82" s="143"/>
      <c r="BE82" s="143"/>
      <c r="BF82" s="143"/>
      <c r="BG82" s="143"/>
      <c r="BH82" s="143"/>
      <c r="BI82" s="143"/>
      <c r="BJ82" s="143"/>
      <c r="BK82" s="143"/>
      <c r="BL82" s="143"/>
      <c r="BM82" s="143"/>
      <c r="BN82" s="143"/>
      <c r="BO82" s="143"/>
      <c r="BP82" s="143"/>
      <c r="BQ82" s="143"/>
      <c r="BR82" s="143"/>
      <c r="BS82" s="143"/>
      <c r="BT82" s="143"/>
      <c r="BU82" s="143"/>
      <c r="BV82" s="143"/>
      <c r="BW82" s="143"/>
      <c r="BX82" s="143"/>
      <c r="BY82" s="143"/>
      <c r="BZ82" s="143"/>
      <c r="CA82" s="143"/>
      <c r="CB82" s="143"/>
      <c r="CC82" s="143"/>
      <c r="CD82" s="143"/>
      <c r="CE82" s="143"/>
      <c r="CF82" s="143"/>
      <c r="CG82" s="143"/>
      <c r="CH82" s="143"/>
      <c r="CI82" s="143"/>
      <c r="CJ82" s="143"/>
      <c r="CK82" s="143"/>
      <c r="CL82" s="143"/>
      <c r="CM82" s="143"/>
      <c r="CN82" s="143"/>
      <c r="CO82" s="143"/>
      <c r="CP82" s="143"/>
      <c r="CQ82" s="143"/>
      <c r="CR82" s="143"/>
      <c r="CS82" s="143"/>
      <c r="CT82" s="143"/>
      <c r="CU82" s="143"/>
      <c r="CV82" s="143"/>
      <c r="CW82" s="143"/>
      <c r="CX82" s="143"/>
      <c r="CY82" s="143"/>
      <c r="CZ82" s="143"/>
      <c r="DA82" s="143"/>
      <c r="DB82" s="143"/>
      <c r="DC82" s="143"/>
      <c r="DD82" s="143"/>
      <c r="DE82" s="143"/>
      <c r="DF82" s="143"/>
      <c r="DG82" s="143"/>
      <c r="DH82" s="143"/>
      <c r="DI82" s="143"/>
      <c r="DJ82" s="143"/>
      <c r="DK82" s="143"/>
      <c r="DL82" s="143"/>
      <c r="DM82" s="143"/>
      <c r="DN82" s="143"/>
      <c r="DO82" s="143"/>
      <c r="DP82" s="143"/>
      <c r="DQ82" s="143"/>
      <c r="DR82" s="143"/>
      <c r="DS82" s="143"/>
      <c r="DT82" s="143"/>
      <c r="DU82" s="143"/>
      <c r="DV82" s="143"/>
      <c r="DW82" s="143"/>
      <c r="DX82" s="143"/>
      <c r="DY82" s="143"/>
      <c r="DZ82" s="143"/>
      <c r="EA82" s="143"/>
      <c r="EB82" s="143"/>
      <c r="EC82" s="143"/>
      <c r="ED82" s="143"/>
      <c r="EE82" s="143"/>
      <c r="EF82" s="143"/>
      <c r="EG82" s="143"/>
      <c r="EH82" s="143"/>
      <c r="EI82" s="143"/>
      <c r="EJ82" s="143"/>
      <c r="EK82" s="143"/>
      <c r="EL82" s="143"/>
      <c r="EM82" s="143"/>
      <c r="EN82" s="143"/>
      <c r="EO82" s="143"/>
      <c r="EP82" s="143"/>
      <c r="EQ82" s="143"/>
      <c r="ER82" s="143"/>
      <c r="ES82" s="143"/>
      <c r="ET82" s="143"/>
      <c r="EU82" s="143"/>
      <c r="EV82" s="143"/>
      <c r="EW82" s="143"/>
      <c r="EX82" s="143"/>
      <c r="EY82" s="143"/>
      <c r="EZ82" s="143"/>
      <c r="FA82" s="143"/>
      <c r="FB82" s="144"/>
      <c r="FC82" s="142"/>
      <c r="FD82" s="142"/>
      <c r="FE82" s="142"/>
      <c r="FF82" s="142"/>
      <c r="FG82" s="142"/>
      <c r="FH82" s="142"/>
      <c r="FI82" s="142"/>
      <c r="FJ82" s="142"/>
      <c r="FK82" s="142"/>
      <c r="FL82" s="142"/>
      <c r="FM82" s="142"/>
      <c r="FN82" s="142"/>
      <c r="FO82" s="142"/>
      <c r="FP82" s="142"/>
      <c r="FQ82" s="142"/>
      <c r="FR82" s="142"/>
      <c r="FS82" s="142"/>
      <c r="FT82" s="142"/>
      <c r="FU82" s="142"/>
      <c r="FV82" s="142"/>
      <c r="FW82" s="142"/>
      <c r="FX82" s="142"/>
      <c r="FY82" s="142"/>
      <c r="FZ82" s="142"/>
      <c r="GA82" s="142"/>
      <c r="GB82" s="142"/>
      <c r="GC82" s="142"/>
      <c r="GD82" s="142"/>
      <c r="GE82" s="142"/>
      <c r="GF82" s="142"/>
      <c r="GG82" s="142"/>
      <c r="GH82" s="142"/>
      <c r="GI82" s="142"/>
      <c r="GJ82" s="142"/>
      <c r="GK82" s="142"/>
      <c r="GL82" s="142"/>
      <c r="GM82" s="142"/>
      <c r="GN82" s="142"/>
      <c r="GO82" s="142"/>
      <c r="GP82" s="142"/>
      <c r="GQ82" s="142"/>
      <c r="GR82" s="142"/>
      <c r="GS82" s="142"/>
      <c r="GT82" s="142"/>
      <c r="GU82" s="142"/>
      <c r="GV82" s="142"/>
      <c r="GW82" s="142"/>
      <c r="GX82" s="142"/>
      <c r="GY82" s="142"/>
      <c r="GZ82" s="142"/>
      <c r="HA82" s="142"/>
      <c r="HB82" s="142"/>
      <c r="HC82" s="142"/>
      <c r="HD82" s="142"/>
      <c r="HE82" s="142"/>
      <c r="HF82" s="142"/>
      <c r="HG82" s="142"/>
      <c r="HH82" s="142"/>
      <c r="HI82" s="142"/>
      <c r="HJ82" s="142"/>
      <c r="HK82" s="142"/>
      <c r="HL82" s="142"/>
      <c r="HM82" s="142"/>
      <c r="HN82" s="142"/>
      <c r="HO82" s="142"/>
      <c r="HP82" s="142"/>
      <c r="HQ82" s="142"/>
      <c r="HR82" s="142"/>
      <c r="HS82" s="142"/>
      <c r="HT82" s="142"/>
      <c r="HU82" s="142"/>
      <c r="HV82" s="142"/>
      <c r="HW82" s="142"/>
      <c r="HX82" s="142"/>
      <c r="HY82" s="142"/>
    </row>
    <row r="83" spans="1:233" s="141" customFormat="1" ht="48.75" customHeight="1" x14ac:dyDescent="0.25">
      <c r="A83" s="13">
        <v>78</v>
      </c>
      <c r="B83" s="98" t="s">
        <v>541</v>
      </c>
      <c r="C83" s="67">
        <v>44317</v>
      </c>
      <c r="D83" s="67">
        <v>44926</v>
      </c>
      <c r="E83" s="160">
        <f>+H83+I83</f>
        <v>0.16462399999999999</v>
      </c>
      <c r="F83" s="69" t="s">
        <v>175</v>
      </c>
      <c r="G83" s="69"/>
      <c r="H83" s="69">
        <v>0.1</v>
      </c>
      <c r="I83" s="69">
        <v>6.4624000000000001E-2</v>
      </c>
      <c r="J83" s="69"/>
      <c r="K83" s="69"/>
      <c r="L83" s="69"/>
      <c r="M83" s="69"/>
      <c r="N83" s="69"/>
      <c r="O83" s="92"/>
      <c r="P83" s="69">
        <f>0.035376</f>
        <v>3.5375999999999998E-2</v>
      </c>
      <c r="Q83" s="9" t="s">
        <v>1043</v>
      </c>
      <c r="R83" s="9" t="s">
        <v>136</v>
      </c>
      <c r="S83" s="136" t="s">
        <v>1038</v>
      </c>
      <c r="T83" s="136" t="s">
        <v>894</v>
      </c>
      <c r="U83" s="136">
        <v>0.152</v>
      </c>
      <c r="V83" s="136" t="s">
        <v>895</v>
      </c>
      <c r="W83" s="136" t="s">
        <v>578</v>
      </c>
      <c r="X83" s="136"/>
      <c r="Y83" s="142"/>
      <c r="Z83" s="92" t="s">
        <v>401</v>
      </c>
      <c r="AA83" s="14">
        <v>0</v>
      </c>
      <c r="AB83" s="14">
        <v>0</v>
      </c>
      <c r="AC83" s="9"/>
      <c r="AD83" s="14"/>
      <c r="AE83" s="127">
        <f t="shared" si="17"/>
        <v>0</v>
      </c>
      <c r="AF83" s="127">
        <f t="shared" si="23"/>
        <v>0</v>
      </c>
      <c r="AG83" s="143"/>
      <c r="AH83" s="143"/>
      <c r="AI83" s="143"/>
      <c r="AJ83" s="143"/>
      <c r="AK83" s="143"/>
      <c r="AL83" s="143"/>
      <c r="AM83" s="143"/>
      <c r="AN83" s="143"/>
      <c r="AO83" s="143"/>
      <c r="AP83" s="143"/>
      <c r="AQ83" s="143"/>
      <c r="AR83" s="143"/>
      <c r="AS83" s="143"/>
      <c r="AT83" s="143"/>
      <c r="AU83" s="143"/>
      <c r="AV83" s="143"/>
      <c r="AW83" s="143"/>
      <c r="AX83" s="143"/>
      <c r="AY83" s="143"/>
      <c r="AZ83" s="143"/>
      <c r="BA83" s="143"/>
      <c r="BB83" s="143"/>
      <c r="BC83" s="143"/>
      <c r="BD83" s="143"/>
      <c r="BE83" s="143"/>
      <c r="BF83" s="143"/>
      <c r="BG83" s="143"/>
      <c r="BH83" s="143"/>
      <c r="BI83" s="143"/>
      <c r="BJ83" s="143"/>
      <c r="BK83" s="143"/>
      <c r="BL83" s="143"/>
      <c r="BM83" s="143"/>
      <c r="BN83" s="143"/>
      <c r="BO83" s="143"/>
      <c r="BP83" s="143"/>
      <c r="BQ83" s="143"/>
      <c r="BR83" s="143"/>
      <c r="BS83" s="143"/>
      <c r="BT83" s="143"/>
      <c r="BU83" s="143"/>
      <c r="BV83" s="143"/>
      <c r="BW83" s="143"/>
      <c r="BX83" s="143"/>
      <c r="BY83" s="143"/>
      <c r="BZ83" s="143"/>
      <c r="CA83" s="143"/>
      <c r="CB83" s="143"/>
      <c r="CC83" s="143"/>
      <c r="CD83" s="143"/>
      <c r="CE83" s="143"/>
      <c r="CF83" s="143"/>
      <c r="CG83" s="143"/>
      <c r="CH83" s="143"/>
      <c r="CI83" s="143"/>
      <c r="CJ83" s="143"/>
      <c r="CK83" s="143"/>
      <c r="CL83" s="143"/>
      <c r="CM83" s="143"/>
      <c r="CN83" s="143"/>
      <c r="CO83" s="143"/>
      <c r="CP83" s="143"/>
      <c r="CQ83" s="143"/>
      <c r="CR83" s="143"/>
      <c r="CS83" s="143"/>
      <c r="CT83" s="143"/>
      <c r="CU83" s="143"/>
      <c r="CV83" s="143"/>
      <c r="CW83" s="143"/>
      <c r="CX83" s="143"/>
      <c r="CY83" s="143"/>
      <c r="CZ83" s="143"/>
      <c r="DA83" s="143"/>
      <c r="DB83" s="143"/>
      <c r="DC83" s="143"/>
      <c r="DD83" s="143"/>
      <c r="DE83" s="143"/>
      <c r="DF83" s="143"/>
      <c r="DG83" s="143"/>
      <c r="DH83" s="143"/>
      <c r="DI83" s="143"/>
      <c r="DJ83" s="143"/>
      <c r="DK83" s="143"/>
      <c r="DL83" s="143"/>
      <c r="DM83" s="143"/>
      <c r="DN83" s="143"/>
      <c r="DO83" s="143"/>
      <c r="DP83" s="143"/>
      <c r="DQ83" s="143"/>
      <c r="DR83" s="143"/>
      <c r="DS83" s="143"/>
      <c r="DT83" s="143"/>
      <c r="DU83" s="143"/>
      <c r="DV83" s="143"/>
      <c r="DW83" s="143"/>
      <c r="DX83" s="143"/>
      <c r="DY83" s="143"/>
      <c r="DZ83" s="143"/>
      <c r="EA83" s="143"/>
      <c r="EB83" s="143"/>
      <c r="EC83" s="143"/>
      <c r="ED83" s="143"/>
      <c r="EE83" s="143"/>
      <c r="EF83" s="143"/>
      <c r="EG83" s="143"/>
      <c r="EH83" s="143"/>
      <c r="EI83" s="143"/>
      <c r="EJ83" s="143"/>
      <c r="EK83" s="143"/>
      <c r="EL83" s="143"/>
      <c r="EM83" s="143"/>
      <c r="EN83" s="143"/>
      <c r="EO83" s="143"/>
      <c r="EP83" s="143"/>
      <c r="EQ83" s="143"/>
      <c r="ER83" s="143"/>
      <c r="ES83" s="143"/>
      <c r="ET83" s="143"/>
      <c r="EU83" s="143"/>
      <c r="EV83" s="143"/>
      <c r="EW83" s="143"/>
      <c r="EX83" s="143"/>
      <c r="EY83" s="143"/>
      <c r="EZ83" s="143"/>
      <c r="FA83" s="143"/>
      <c r="FB83" s="144"/>
      <c r="FC83" s="142"/>
      <c r="FD83" s="142"/>
      <c r="FE83" s="142"/>
      <c r="FF83" s="142"/>
      <c r="FG83" s="142"/>
      <c r="FH83" s="142"/>
      <c r="FI83" s="142"/>
      <c r="FJ83" s="142"/>
      <c r="FK83" s="142"/>
      <c r="FL83" s="142"/>
      <c r="FM83" s="142"/>
      <c r="FN83" s="142"/>
      <c r="FO83" s="142"/>
      <c r="FP83" s="142"/>
      <c r="FQ83" s="142"/>
      <c r="FR83" s="142"/>
      <c r="FS83" s="142"/>
      <c r="FT83" s="142"/>
      <c r="FU83" s="142"/>
      <c r="FV83" s="142"/>
      <c r="FW83" s="142"/>
      <c r="FX83" s="142"/>
      <c r="FY83" s="142"/>
      <c r="FZ83" s="142"/>
      <c r="GA83" s="142"/>
      <c r="GB83" s="142"/>
      <c r="GC83" s="142"/>
      <c r="GD83" s="142"/>
      <c r="GE83" s="142"/>
      <c r="GF83" s="142"/>
      <c r="GG83" s="142"/>
      <c r="GH83" s="142"/>
      <c r="GI83" s="142"/>
      <c r="GJ83" s="142"/>
      <c r="GK83" s="142"/>
      <c r="GL83" s="142"/>
      <c r="GM83" s="142"/>
      <c r="GN83" s="142"/>
      <c r="GO83" s="142"/>
      <c r="GP83" s="142"/>
      <c r="GQ83" s="142"/>
      <c r="GR83" s="142"/>
      <c r="GS83" s="142"/>
      <c r="GT83" s="142"/>
      <c r="GU83" s="142"/>
      <c r="GV83" s="142"/>
      <c r="GW83" s="142"/>
      <c r="GX83" s="142"/>
      <c r="GY83" s="142"/>
      <c r="GZ83" s="142"/>
      <c r="HA83" s="142"/>
      <c r="HB83" s="142"/>
      <c r="HC83" s="142"/>
      <c r="HD83" s="142"/>
      <c r="HE83" s="142"/>
      <c r="HF83" s="142"/>
      <c r="HG83" s="142"/>
      <c r="HH83" s="142"/>
      <c r="HI83" s="142"/>
      <c r="HJ83" s="142"/>
      <c r="HK83" s="142"/>
      <c r="HL83" s="142"/>
      <c r="HM83" s="142"/>
      <c r="HN83" s="142"/>
      <c r="HO83" s="142"/>
      <c r="HP83" s="142"/>
      <c r="HQ83" s="142"/>
      <c r="HR83" s="142"/>
      <c r="HS83" s="142"/>
      <c r="HT83" s="142"/>
      <c r="HU83" s="142"/>
      <c r="HV83" s="142"/>
      <c r="HW83" s="142"/>
      <c r="HX83" s="142"/>
      <c r="HY83" s="142"/>
    </row>
    <row r="84" spans="1:233" s="141" customFormat="1" ht="78" customHeight="1" x14ac:dyDescent="0.25">
      <c r="A84" s="13">
        <v>79</v>
      </c>
      <c r="B84" s="98" t="s">
        <v>659</v>
      </c>
      <c r="C84" s="67">
        <v>44348</v>
      </c>
      <c r="D84" s="67">
        <v>46203</v>
      </c>
      <c r="E84" s="160">
        <f t="shared" ref="E84:E86" si="28">SUM(H84:M84)</f>
        <v>27.867999999999999</v>
      </c>
      <c r="F84" s="69" t="s">
        <v>175</v>
      </c>
      <c r="G84" s="69"/>
      <c r="H84" s="69">
        <v>0.09</v>
      </c>
      <c r="I84" s="69">
        <v>2.1597</v>
      </c>
      <c r="J84" s="69">
        <v>6.4873000000000003</v>
      </c>
      <c r="K84" s="69">
        <v>7.56</v>
      </c>
      <c r="L84" s="69">
        <v>7.6</v>
      </c>
      <c r="M84" s="69">
        <v>3.9710000000000001</v>
      </c>
      <c r="N84" s="69"/>
      <c r="O84" s="92"/>
      <c r="P84" s="69"/>
      <c r="Q84" s="9"/>
      <c r="R84" s="9" t="s">
        <v>133</v>
      </c>
      <c r="S84" s="136" t="s">
        <v>1039</v>
      </c>
      <c r="T84" s="136" t="s">
        <v>1774</v>
      </c>
      <c r="U84" s="136">
        <v>33.46</v>
      </c>
      <c r="V84" s="136" t="s">
        <v>726</v>
      </c>
      <c r="W84" s="136" t="s">
        <v>734</v>
      </c>
      <c r="X84" s="136"/>
      <c r="Y84" s="142"/>
      <c r="Z84" s="92"/>
      <c r="AA84" s="14"/>
      <c r="AB84" s="14"/>
      <c r="AC84" s="9" t="s">
        <v>213</v>
      </c>
      <c r="AD84" s="14">
        <v>1</v>
      </c>
      <c r="AE84" s="127">
        <f t="shared" si="17"/>
        <v>0</v>
      </c>
      <c r="AF84" s="127">
        <f t="shared" si="23"/>
        <v>27.867999999999999</v>
      </c>
      <c r="AG84" s="143"/>
      <c r="AH84" s="143"/>
      <c r="AI84" s="143"/>
      <c r="AJ84" s="143"/>
      <c r="AK84" s="143"/>
      <c r="AL84" s="143"/>
      <c r="AM84" s="143"/>
      <c r="AN84" s="143"/>
      <c r="AO84" s="143"/>
      <c r="AP84" s="143"/>
      <c r="AQ84" s="143"/>
      <c r="AR84" s="143"/>
      <c r="AS84" s="143"/>
      <c r="AT84" s="143"/>
      <c r="AU84" s="143"/>
      <c r="AV84" s="143"/>
      <c r="AW84" s="143"/>
      <c r="AX84" s="143"/>
      <c r="AY84" s="143"/>
      <c r="AZ84" s="143"/>
      <c r="BA84" s="143"/>
      <c r="BB84" s="143"/>
      <c r="BC84" s="143"/>
      <c r="BD84" s="143"/>
      <c r="BE84" s="143"/>
      <c r="BF84" s="143"/>
      <c r="BG84" s="143"/>
      <c r="BH84" s="143"/>
      <c r="BI84" s="143"/>
      <c r="BJ84" s="143"/>
      <c r="BK84" s="143"/>
      <c r="BL84" s="143"/>
      <c r="BM84" s="143"/>
      <c r="BN84" s="143"/>
      <c r="BO84" s="143"/>
      <c r="BP84" s="143"/>
      <c r="BQ84" s="143"/>
      <c r="BR84" s="143"/>
      <c r="BS84" s="143"/>
      <c r="BT84" s="143"/>
      <c r="BU84" s="143"/>
      <c r="BV84" s="143"/>
      <c r="BW84" s="143"/>
      <c r="BX84" s="143"/>
      <c r="BY84" s="143"/>
      <c r="BZ84" s="143"/>
      <c r="CA84" s="143"/>
      <c r="CB84" s="143"/>
      <c r="CC84" s="143"/>
      <c r="CD84" s="143"/>
      <c r="CE84" s="143"/>
      <c r="CF84" s="143"/>
      <c r="CG84" s="143"/>
      <c r="CH84" s="143"/>
      <c r="CI84" s="143"/>
      <c r="CJ84" s="143"/>
      <c r="CK84" s="143"/>
      <c r="CL84" s="143"/>
      <c r="CM84" s="143"/>
      <c r="CN84" s="143"/>
      <c r="CO84" s="143"/>
      <c r="CP84" s="143"/>
      <c r="CQ84" s="143"/>
      <c r="CR84" s="143"/>
      <c r="CS84" s="143"/>
      <c r="CT84" s="143"/>
      <c r="CU84" s="143"/>
      <c r="CV84" s="143"/>
      <c r="CW84" s="143"/>
      <c r="CX84" s="143"/>
      <c r="CY84" s="143"/>
      <c r="CZ84" s="143"/>
      <c r="DA84" s="143"/>
      <c r="DB84" s="143"/>
      <c r="DC84" s="143"/>
      <c r="DD84" s="143"/>
      <c r="DE84" s="143"/>
      <c r="DF84" s="143"/>
      <c r="DG84" s="143"/>
      <c r="DH84" s="143"/>
      <c r="DI84" s="143"/>
      <c r="DJ84" s="143"/>
      <c r="DK84" s="143"/>
      <c r="DL84" s="143"/>
      <c r="DM84" s="143"/>
      <c r="DN84" s="143"/>
      <c r="DO84" s="143"/>
      <c r="DP84" s="143"/>
      <c r="DQ84" s="143"/>
      <c r="DR84" s="143"/>
      <c r="DS84" s="143"/>
      <c r="DT84" s="143"/>
      <c r="DU84" s="143"/>
      <c r="DV84" s="143"/>
      <c r="DW84" s="143"/>
      <c r="DX84" s="143"/>
      <c r="DY84" s="143"/>
      <c r="DZ84" s="143"/>
      <c r="EA84" s="143"/>
      <c r="EB84" s="143"/>
      <c r="EC84" s="143"/>
      <c r="ED84" s="143"/>
      <c r="EE84" s="143"/>
      <c r="EF84" s="143"/>
      <c r="EG84" s="143"/>
      <c r="EH84" s="143"/>
      <c r="EI84" s="143"/>
      <c r="EJ84" s="143"/>
      <c r="EK84" s="143"/>
      <c r="EL84" s="143"/>
      <c r="EM84" s="143"/>
      <c r="EN84" s="143"/>
      <c r="EO84" s="143"/>
      <c r="EP84" s="143"/>
      <c r="EQ84" s="143"/>
      <c r="ER84" s="143"/>
      <c r="ES84" s="143"/>
      <c r="ET84" s="143"/>
      <c r="EU84" s="143"/>
      <c r="EV84" s="143"/>
      <c r="EW84" s="143"/>
      <c r="EX84" s="143"/>
      <c r="EY84" s="143"/>
      <c r="EZ84" s="143"/>
      <c r="FA84" s="143"/>
      <c r="FB84" s="144"/>
      <c r="FC84" s="142"/>
      <c r="FD84" s="142"/>
      <c r="FE84" s="142"/>
      <c r="FF84" s="142"/>
      <c r="FG84" s="142"/>
      <c r="FH84" s="142"/>
      <c r="FI84" s="142"/>
      <c r="FJ84" s="142"/>
      <c r="FK84" s="142"/>
      <c r="FL84" s="142"/>
      <c r="FM84" s="142"/>
      <c r="FN84" s="142"/>
      <c r="FO84" s="142"/>
      <c r="FP84" s="142"/>
      <c r="FQ84" s="142"/>
      <c r="FR84" s="142"/>
      <c r="FS84" s="142"/>
      <c r="FT84" s="142"/>
      <c r="FU84" s="142"/>
      <c r="FV84" s="142"/>
      <c r="FW84" s="142"/>
      <c r="FX84" s="142"/>
      <c r="FY84" s="142"/>
      <c r="FZ84" s="142"/>
      <c r="GA84" s="142"/>
      <c r="GB84" s="142"/>
      <c r="GC84" s="142"/>
      <c r="GD84" s="142"/>
      <c r="GE84" s="142"/>
      <c r="GF84" s="142"/>
      <c r="GG84" s="142"/>
      <c r="GH84" s="142"/>
      <c r="GI84" s="142"/>
      <c r="GJ84" s="142"/>
      <c r="GK84" s="142"/>
      <c r="GL84" s="142"/>
      <c r="GM84" s="142"/>
      <c r="GN84" s="142"/>
      <c r="GO84" s="142"/>
      <c r="GP84" s="142"/>
      <c r="GQ84" s="142"/>
      <c r="GR84" s="142"/>
      <c r="GS84" s="142"/>
      <c r="GT84" s="142"/>
      <c r="GU84" s="142"/>
      <c r="GV84" s="142"/>
      <c r="GW84" s="142"/>
      <c r="GX84" s="142"/>
      <c r="GY84" s="142"/>
      <c r="GZ84" s="142"/>
      <c r="HA84" s="142"/>
      <c r="HB84" s="142"/>
      <c r="HC84" s="142"/>
      <c r="HD84" s="142"/>
      <c r="HE84" s="142"/>
      <c r="HF84" s="142"/>
      <c r="HG84" s="142"/>
      <c r="HH84" s="142"/>
      <c r="HI84" s="142"/>
      <c r="HJ84" s="142"/>
      <c r="HK84" s="142"/>
      <c r="HL84" s="142"/>
      <c r="HM84" s="142"/>
      <c r="HN84" s="142"/>
      <c r="HO84" s="142"/>
      <c r="HP84" s="142"/>
      <c r="HQ84" s="142"/>
      <c r="HR84" s="142"/>
      <c r="HS84" s="142"/>
      <c r="HT84" s="142"/>
      <c r="HU84" s="142"/>
      <c r="HV84" s="142"/>
      <c r="HW84" s="142"/>
      <c r="HX84" s="142"/>
      <c r="HY84" s="142"/>
    </row>
    <row r="85" spans="1:233" s="141" customFormat="1" ht="78" customHeight="1" x14ac:dyDescent="0.25">
      <c r="A85" s="13">
        <v>80</v>
      </c>
      <c r="B85" s="98" t="s">
        <v>659</v>
      </c>
      <c r="C85" s="67">
        <v>44348</v>
      </c>
      <c r="D85" s="67">
        <v>46203</v>
      </c>
      <c r="E85" s="160">
        <f t="shared" si="28"/>
        <v>2.4395499999999997</v>
      </c>
      <c r="F85" s="69" t="s">
        <v>175</v>
      </c>
      <c r="G85" s="69"/>
      <c r="H85" s="69">
        <v>0.01</v>
      </c>
      <c r="I85" s="69">
        <v>0.25030000000000002</v>
      </c>
      <c r="J85" s="69">
        <v>0.53925000000000001</v>
      </c>
      <c r="K85" s="69">
        <v>0.67</v>
      </c>
      <c r="L85" s="69">
        <v>0.67</v>
      </c>
      <c r="M85" s="69">
        <v>0.3</v>
      </c>
      <c r="N85" s="69"/>
      <c r="O85" s="92"/>
      <c r="P85" s="69"/>
      <c r="Q85" s="9"/>
      <c r="R85" s="9" t="s">
        <v>133</v>
      </c>
      <c r="S85" s="136" t="s">
        <v>1039</v>
      </c>
      <c r="T85" s="136" t="s">
        <v>1774</v>
      </c>
      <c r="U85" s="136">
        <v>33.46</v>
      </c>
      <c r="V85" s="136" t="s">
        <v>726</v>
      </c>
      <c r="W85" s="136" t="s">
        <v>734</v>
      </c>
      <c r="X85" s="136"/>
      <c r="Y85" s="142"/>
      <c r="Z85" s="92" t="s">
        <v>434</v>
      </c>
      <c r="AA85" s="14">
        <v>1</v>
      </c>
      <c r="AB85" s="14">
        <v>0</v>
      </c>
      <c r="AC85" s="9"/>
      <c r="AD85" s="14"/>
      <c r="AE85" s="127">
        <f t="shared" si="17"/>
        <v>2.4395499999999997</v>
      </c>
      <c r="AF85" s="127">
        <f t="shared" si="23"/>
        <v>0</v>
      </c>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3"/>
      <c r="BZ85" s="143"/>
      <c r="CA85" s="143"/>
      <c r="CB85" s="143"/>
      <c r="CC85" s="143"/>
      <c r="CD85" s="143"/>
      <c r="CE85" s="143"/>
      <c r="CF85" s="143"/>
      <c r="CG85" s="143"/>
      <c r="CH85" s="143"/>
      <c r="CI85" s="143"/>
      <c r="CJ85" s="143"/>
      <c r="CK85" s="143"/>
      <c r="CL85" s="143"/>
      <c r="CM85" s="143"/>
      <c r="CN85" s="143"/>
      <c r="CO85" s="143"/>
      <c r="CP85" s="143"/>
      <c r="CQ85" s="143"/>
      <c r="CR85" s="143"/>
      <c r="CS85" s="143"/>
      <c r="CT85" s="143"/>
      <c r="CU85" s="143"/>
      <c r="CV85" s="143"/>
      <c r="CW85" s="143"/>
      <c r="CX85" s="143"/>
      <c r="CY85" s="143"/>
      <c r="CZ85" s="143"/>
      <c r="DA85" s="143"/>
      <c r="DB85" s="143"/>
      <c r="DC85" s="143"/>
      <c r="DD85" s="143"/>
      <c r="DE85" s="143"/>
      <c r="DF85" s="143"/>
      <c r="DG85" s="143"/>
      <c r="DH85" s="143"/>
      <c r="DI85" s="143"/>
      <c r="DJ85" s="143"/>
      <c r="DK85" s="143"/>
      <c r="DL85" s="143"/>
      <c r="DM85" s="143"/>
      <c r="DN85" s="143"/>
      <c r="DO85" s="143"/>
      <c r="DP85" s="143"/>
      <c r="DQ85" s="143"/>
      <c r="DR85" s="143"/>
      <c r="DS85" s="143"/>
      <c r="DT85" s="143"/>
      <c r="DU85" s="143"/>
      <c r="DV85" s="143"/>
      <c r="DW85" s="143"/>
      <c r="DX85" s="143"/>
      <c r="DY85" s="143"/>
      <c r="DZ85" s="143"/>
      <c r="EA85" s="143"/>
      <c r="EB85" s="143"/>
      <c r="EC85" s="143"/>
      <c r="ED85" s="143"/>
      <c r="EE85" s="143"/>
      <c r="EF85" s="143"/>
      <c r="EG85" s="143"/>
      <c r="EH85" s="143"/>
      <c r="EI85" s="143"/>
      <c r="EJ85" s="143"/>
      <c r="EK85" s="143"/>
      <c r="EL85" s="143"/>
      <c r="EM85" s="143"/>
      <c r="EN85" s="143"/>
      <c r="EO85" s="143"/>
      <c r="EP85" s="143"/>
      <c r="EQ85" s="143"/>
      <c r="ER85" s="143"/>
      <c r="ES85" s="143"/>
      <c r="ET85" s="143"/>
      <c r="EU85" s="143"/>
      <c r="EV85" s="143"/>
      <c r="EW85" s="143"/>
      <c r="EX85" s="143"/>
      <c r="EY85" s="143"/>
      <c r="EZ85" s="143"/>
      <c r="FA85" s="143"/>
      <c r="FB85" s="144"/>
      <c r="FC85" s="142"/>
      <c r="FD85" s="142"/>
      <c r="FE85" s="142"/>
      <c r="FF85" s="142"/>
      <c r="FG85" s="142"/>
      <c r="FH85" s="142"/>
      <c r="FI85" s="142"/>
      <c r="FJ85" s="142"/>
      <c r="FK85" s="142"/>
      <c r="FL85" s="142"/>
      <c r="FM85" s="142"/>
      <c r="FN85" s="142"/>
      <c r="FO85" s="142"/>
      <c r="FP85" s="142"/>
      <c r="FQ85" s="142"/>
      <c r="FR85" s="142"/>
      <c r="FS85" s="142"/>
      <c r="FT85" s="142"/>
      <c r="FU85" s="142"/>
      <c r="FV85" s="142"/>
      <c r="FW85" s="142"/>
      <c r="FX85" s="142"/>
      <c r="FY85" s="142"/>
      <c r="FZ85" s="142"/>
      <c r="GA85" s="142"/>
      <c r="GB85" s="142"/>
      <c r="GC85" s="142"/>
      <c r="GD85" s="142"/>
      <c r="GE85" s="142"/>
      <c r="GF85" s="142"/>
      <c r="GG85" s="142"/>
      <c r="GH85" s="142"/>
      <c r="GI85" s="142"/>
      <c r="GJ85" s="142"/>
      <c r="GK85" s="142"/>
      <c r="GL85" s="142"/>
      <c r="GM85" s="142"/>
      <c r="GN85" s="142"/>
      <c r="GO85" s="142"/>
      <c r="GP85" s="142"/>
      <c r="GQ85" s="142"/>
      <c r="GR85" s="142"/>
      <c r="GS85" s="142"/>
      <c r="GT85" s="142"/>
      <c r="GU85" s="142"/>
      <c r="GV85" s="142"/>
      <c r="GW85" s="142"/>
      <c r="GX85" s="142"/>
      <c r="GY85" s="142"/>
      <c r="GZ85" s="142"/>
      <c r="HA85" s="142"/>
      <c r="HB85" s="142"/>
      <c r="HC85" s="142"/>
      <c r="HD85" s="142"/>
      <c r="HE85" s="142"/>
      <c r="HF85" s="142"/>
      <c r="HG85" s="142"/>
      <c r="HH85" s="142"/>
      <c r="HI85" s="142"/>
      <c r="HJ85" s="142"/>
      <c r="HK85" s="142"/>
      <c r="HL85" s="142"/>
      <c r="HM85" s="142"/>
      <c r="HN85" s="142"/>
      <c r="HO85" s="142"/>
      <c r="HP85" s="142"/>
      <c r="HQ85" s="142"/>
      <c r="HR85" s="142"/>
      <c r="HS85" s="142"/>
      <c r="HT85" s="142"/>
      <c r="HU85" s="142"/>
      <c r="HV85" s="142"/>
      <c r="HW85" s="142"/>
      <c r="HX85" s="142"/>
      <c r="HY85" s="142"/>
    </row>
    <row r="86" spans="1:233" s="141" customFormat="1" ht="78" customHeight="1" x14ac:dyDescent="0.25">
      <c r="A86" s="13">
        <v>81</v>
      </c>
      <c r="B86" s="98" t="s">
        <v>659</v>
      </c>
      <c r="C86" s="67">
        <v>44348</v>
      </c>
      <c r="D86" s="67">
        <v>46203</v>
      </c>
      <c r="E86" s="160">
        <f t="shared" si="28"/>
        <v>8.4874857099999996</v>
      </c>
      <c r="F86" s="69" t="s">
        <v>175</v>
      </c>
      <c r="G86" s="69"/>
      <c r="H86" s="69">
        <v>0.03</v>
      </c>
      <c r="I86" s="69">
        <v>0.3</v>
      </c>
      <c r="J86" s="69">
        <v>1.8374857099999999</v>
      </c>
      <c r="K86" s="69">
        <v>2.2999999999999998</v>
      </c>
      <c r="L86" s="69">
        <v>2.6</v>
      </c>
      <c r="M86" s="69">
        <v>1.42</v>
      </c>
      <c r="N86" s="69"/>
      <c r="O86" s="92"/>
      <c r="P86" s="69">
        <v>0.42399999999999999</v>
      </c>
      <c r="Q86" s="9" t="s">
        <v>1042</v>
      </c>
      <c r="R86" s="9" t="s">
        <v>137</v>
      </c>
      <c r="S86" s="136" t="s">
        <v>1039</v>
      </c>
      <c r="T86" s="136" t="s">
        <v>1774</v>
      </c>
      <c r="U86" s="136">
        <v>33.46</v>
      </c>
      <c r="V86" s="136" t="s">
        <v>726</v>
      </c>
      <c r="W86" s="136" t="s">
        <v>734</v>
      </c>
      <c r="X86" s="136"/>
      <c r="Y86" s="142"/>
      <c r="Z86" s="92" t="s">
        <v>400</v>
      </c>
      <c r="AA86" s="14">
        <v>0</v>
      </c>
      <c r="AB86" s="14">
        <v>0</v>
      </c>
      <c r="AC86" s="9"/>
      <c r="AD86" s="14"/>
      <c r="AE86" s="127">
        <f t="shared" si="17"/>
        <v>0</v>
      </c>
      <c r="AF86" s="127">
        <f t="shared" si="23"/>
        <v>0</v>
      </c>
      <c r="AG86" s="143"/>
      <c r="AH86" s="143"/>
      <c r="AI86" s="143"/>
      <c r="AJ86" s="143"/>
      <c r="AK86" s="143"/>
      <c r="AL86" s="143"/>
      <c r="AM86" s="143"/>
      <c r="AN86" s="143"/>
      <c r="AO86" s="143"/>
      <c r="AP86" s="143"/>
      <c r="AQ86" s="143"/>
      <c r="AR86" s="143"/>
      <c r="AS86" s="143"/>
      <c r="AT86" s="143"/>
      <c r="AU86" s="143"/>
      <c r="AV86" s="143"/>
      <c r="AW86" s="143"/>
      <c r="AX86" s="143"/>
      <c r="AY86" s="143"/>
      <c r="AZ86" s="143"/>
      <c r="BA86" s="143"/>
      <c r="BB86" s="143"/>
      <c r="BC86" s="143"/>
      <c r="BD86" s="143"/>
      <c r="BE86" s="143"/>
      <c r="BF86" s="143"/>
      <c r="BG86" s="143"/>
      <c r="BH86" s="143"/>
      <c r="BI86" s="143"/>
      <c r="BJ86" s="143"/>
      <c r="BK86" s="143"/>
      <c r="BL86" s="143"/>
      <c r="BM86" s="143"/>
      <c r="BN86" s="143"/>
      <c r="BO86" s="143"/>
      <c r="BP86" s="143"/>
      <c r="BQ86" s="143"/>
      <c r="BR86" s="143"/>
      <c r="BS86" s="143"/>
      <c r="BT86" s="143"/>
      <c r="BU86" s="143"/>
      <c r="BV86" s="143"/>
      <c r="BW86" s="143"/>
      <c r="BX86" s="143"/>
      <c r="BY86" s="143"/>
      <c r="BZ86" s="143"/>
      <c r="CA86" s="143"/>
      <c r="CB86" s="143"/>
      <c r="CC86" s="143"/>
      <c r="CD86" s="143"/>
      <c r="CE86" s="143"/>
      <c r="CF86" s="143"/>
      <c r="CG86" s="143"/>
      <c r="CH86" s="143"/>
      <c r="CI86" s="143"/>
      <c r="CJ86" s="143"/>
      <c r="CK86" s="143"/>
      <c r="CL86" s="143"/>
      <c r="CM86" s="143"/>
      <c r="CN86" s="143"/>
      <c r="CO86" s="143"/>
      <c r="CP86" s="143"/>
      <c r="CQ86" s="143"/>
      <c r="CR86" s="143"/>
      <c r="CS86" s="143"/>
      <c r="CT86" s="143"/>
      <c r="CU86" s="143"/>
      <c r="CV86" s="143"/>
      <c r="CW86" s="143"/>
      <c r="CX86" s="143"/>
      <c r="CY86" s="143"/>
      <c r="CZ86" s="143"/>
      <c r="DA86" s="143"/>
      <c r="DB86" s="143"/>
      <c r="DC86" s="143"/>
      <c r="DD86" s="143"/>
      <c r="DE86" s="143"/>
      <c r="DF86" s="143"/>
      <c r="DG86" s="143"/>
      <c r="DH86" s="143"/>
      <c r="DI86" s="143"/>
      <c r="DJ86" s="143"/>
      <c r="DK86" s="143"/>
      <c r="DL86" s="143"/>
      <c r="DM86" s="143"/>
      <c r="DN86" s="143"/>
      <c r="DO86" s="143"/>
      <c r="DP86" s="143"/>
      <c r="DQ86" s="143"/>
      <c r="DR86" s="143"/>
      <c r="DS86" s="143"/>
      <c r="DT86" s="143"/>
      <c r="DU86" s="143"/>
      <c r="DV86" s="143"/>
      <c r="DW86" s="143"/>
      <c r="DX86" s="143"/>
      <c r="DY86" s="143"/>
      <c r="DZ86" s="143"/>
      <c r="EA86" s="143"/>
      <c r="EB86" s="143"/>
      <c r="EC86" s="143"/>
      <c r="ED86" s="143"/>
      <c r="EE86" s="143"/>
      <c r="EF86" s="143"/>
      <c r="EG86" s="143"/>
      <c r="EH86" s="143"/>
      <c r="EI86" s="143"/>
      <c r="EJ86" s="143"/>
      <c r="EK86" s="143"/>
      <c r="EL86" s="143"/>
      <c r="EM86" s="143"/>
      <c r="EN86" s="143"/>
      <c r="EO86" s="143"/>
      <c r="EP86" s="143"/>
      <c r="EQ86" s="143"/>
      <c r="ER86" s="143"/>
      <c r="ES86" s="143"/>
      <c r="ET86" s="143"/>
      <c r="EU86" s="143"/>
      <c r="EV86" s="143"/>
      <c r="EW86" s="143"/>
      <c r="EX86" s="143"/>
      <c r="EY86" s="143"/>
      <c r="EZ86" s="143"/>
      <c r="FA86" s="143"/>
      <c r="FB86" s="144"/>
      <c r="FC86" s="142"/>
      <c r="FD86" s="142"/>
      <c r="FE86" s="142"/>
      <c r="FF86" s="142"/>
      <c r="FG86" s="142"/>
      <c r="FH86" s="142"/>
      <c r="FI86" s="142"/>
      <c r="FJ86" s="142"/>
      <c r="FK86" s="142"/>
      <c r="FL86" s="142"/>
      <c r="FM86" s="142"/>
      <c r="FN86" s="142"/>
      <c r="FO86" s="142"/>
      <c r="FP86" s="142"/>
      <c r="FQ86" s="142"/>
      <c r="FR86" s="142"/>
      <c r="FS86" s="142"/>
      <c r="FT86" s="142"/>
      <c r="FU86" s="142"/>
      <c r="FV86" s="142"/>
      <c r="FW86" s="142"/>
      <c r="FX86" s="142"/>
      <c r="FY86" s="142"/>
      <c r="FZ86" s="142"/>
      <c r="GA86" s="142"/>
      <c r="GB86" s="142"/>
      <c r="GC86" s="142"/>
      <c r="GD86" s="142"/>
      <c r="GE86" s="142"/>
      <c r="GF86" s="142"/>
      <c r="GG86" s="142"/>
      <c r="GH86" s="142"/>
      <c r="GI86" s="142"/>
      <c r="GJ86" s="142"/>
      <c r="GK86" s="142"/>
      <c r="GL86" s="142"/>
      <c r="GM86" s="142"/>
      <c r="GN86" s="142"/>
      <c r="GO86" s="142"/>
      <c r="GP86" s="142"/>
      <c r="GQ86" s="142"/>
      <c r="GR86" s="142"/>
      <c r="GS86" s="142"/>
      <c r="GT86" s="142"/>
      <c r="GU86" s="142"/>
      <c r="GV86" s="142"/>
      <c r="GW86" s="142"/>
      <c r="GX86" s="142"/>
      <c r="GY86" s="142"/>
      <c r="GZ86" s="142"/>
      <c r="HA86" s="142"/>
      <c r="HB86" s="142"/>
      <c r="HC86" s="142"/>
      <c r="HD86" s="142"/>
      <c r="HE86" s="142"/>
      <c r="HF86" s="142"/>
      <c r="HG86" s="142"/>
      <c r="HH86" s="142"/>
      <c r="HI86" s="142"/>
      <c r="HJ86" s="142"/>
      <c r="HK86" s="142"/>
      <c r="HL86" s="142"/>
      <c r="HM86" s="142"/>
      <c r="HN86" s="142"/>
      <c r="HO86" s="142"/>
      <c r="HP86" s="142"/>
      <c r="HQ86" s="142"/>
      <c r="HR86" s="142"/>
      <c r="HS86" s="142"/>
      <c r="HT86" s="142"/>
      <c r="HU86" s="142"/>
      <c r="HV86" s="142"/>
      <c r="HW86" s="142"/>
      <c r="HX86" s="142"/>
      <c r="HY86" s="142"/>
    </row>
    <row r="87" spans="1:233" s="141" customFormat="1" ht="79.5" customHeight="1" x14ac:dyDescent="0.25">
      <c r="A87" s="13">
        <v>82</v>
      </c>
      <c r="B87" s="98" t="s">
        <v>659</v>
      </c>
      <c r="C87" s="67">
        <v>44348</v>
      </c>
      <c r="D87" s="67">
        <v>46203</v>
      </c>
      <c r="E87" s="160">
        <f>SUM(H87:M87)</f>
        <v>3.3196000000000003</v>
      </c>
      <c r="F87" s="69" t="s">
        <v>175</v>
      </c>
      <c r="G87" s="69"/>
      <c r="H87" s="69">
        <v>0.01</v>
      </c>
      <c r="I87" s="69">
        <v>0.25</v>
      </c>
      <c r="J87" s="69">
        <v>0.85099999999999998</v>
      </c>
      <c r="K87" s="69">
        <v>0.97</v>
      </c>
      <c r="L87" s="69">
        <v>0.93</v>
      </c>
      <c r="M87" s="69">
        <v>0.30859999999999999</v>
      </c>
      <c r="N87" s="69"/>
      <c r="O87" s="92"/>
      <c r="P87" s="69">
        <v>1E-3</v>
      </c>
      <c r="Q87" s="9" t="s">
        <v>1042</v>
      </c>
      <c r="R87" s="9" t="s">
        <v>133</v>
      </c>
      <c r="S87" s="136" t="s">
        <v>1039</v>
      </c>
      <c r="T87" s="136" t="s">
        <v>725</v>
      </c>
      <c r="U87" s="136">
        <v>33.46</v>
      </c>
      <c r="V87" s="136" t="s">
        <v>726</v>
      </c>
      <c r="W87" s="136" t="s">
        <v>734</v>
      </c>
      <c r="X87" s="136"/>
      <c r="Y87" s="142"/>
      <c r="Z87" s="92" t="s">
        <v>402</v>
      </c>
      <c r="AA87" s="14">
        <v>0</v>
      </c>
      <c r="AB87" s="14">
        <v>0</v>
      </c>
      <c r="AC87" s="9"/>
      <c r="AD87" s="14"/>
      <c r="AE87" s="127">
        <f t="shared" si="17"/>
        <v>0</v>
      </c>
      <c r="AF87" s="127">
        <f t="shared" si="23"/>
        <v>0</v>
      </c>
      <c r="AG87" s="143"/>
      <c r="AH87" s="143"/>
      <c r="AI87" s="143"/>
      <c r="AJ87" s="143"/>
      <c r="AK87" s="143"/>
      <c r="AL87" s="143"/>
      <c r="AM87" s="143"/>
      <c r="AN87" s="143"/>
      <c r="AO87" s="143"/>
      <c r="AP87" s="143"/>
      <c r="AQ87" s="143"/>
      <c r="AR87" s="143"/>
      <c r="AS87" s="143"/>
      <c r="AT87" s="143"/>
      <c r="AU87" s="143"/>
      <c r="AV87" s="143"/>
      <c r="AW87" s="143"/>
      <c r="AX87" s="143"/>
      <c r="AY87" s="143"/>
      <c r="AZ87" s="143"/>
      <c r="BA87" s="143"/>
      <c r="BB87" s="143"/>
      <c r="BC87" s="143"/>
      <c r="BD87" s="143"/>
      <c r="BE87" s="143"/>
      <c r="BF87" s="143"/>
      <c r="BG87" s="143"/>
      <c r="BH87" s="143"/>
      <c r="BI87" s="143"/>
      <c r="BJ87" s="143"/>
      <c r="BK87" s="143"/>
      <c r="BL87" s="143"/>
      <c r="BM87" s="143"/>
      <c r="BN87" s="143"/>
      <c r="BO87" s="143"/>
      <c r="BP87" s="143"/>
      <c r="BQ87" s="143"/>
      <c r="BR87" s="143"/>
      <c r="BS87" s="143"/>
      <c r="BT87" s="143"/>
      <c r="BU87" s="143"/>
      <c r="BV87" s="143"/>
      <c r="BW87" s="143"/>
      <c r="BX87" s="143"/>
      <c r="BY87" s="143"/>
      <c r="BZ87" s="143"/>
      <c r="CA87" s="143"/>
      <c r="CB87" s="143"/>
      <c r="CC87" s="143"/>
      <c r="CD87" s="143"/>
      <c r="CE87" s="143"/>
      <c r="CF87" s="143"/>
      <c r="CG87" s="143"/>
      <c r="CH87" s="143"/>
      <c r="CI87" s="143"/>
      <c r="CJ87" s="143"/>
      <c r="CK87" s="143"/>
      <c r="CL87" s="143"/>
      <c r="CM87" s="143"/>
      <c r="CN87" s="143"/>
      <c r="CO87" s="143"/>
      <c r="CP87" s="143"/>
      <c r="CQ87" s="143"/>
      <c r="CR87" s="143"/>
      <c r="CS87" s="143"/>
      <c r="CT87" s="143"/>
      <c r="CU87" s="143"/>
      <c r="CV87" s="143"/>
      <c r="CW87" s="143"/>
      <c r="CX87" s="143"/>
      <c r="CY87" s="143"/>
      <c r="CZ87" s="143"/>
      <c r="DA87" s="143"/>
      <c r="DB87" s="143"/>
      <c r="DC87" s="143"/>
      <c r="DD87" s="143"/>
      <c r="DE87" s="143"/>
      <c r="DF87" s="143"/>
      <c r="DG87" s="143"/>
      <c r="DH87" s="143"/>
      <c r="DI87" s="143"/>
      <c r="DJ87" s="143"/>
      <c r="DK87" s="143"/>
      <c r="DL87" s="143"/>
      <c r="DM87" s="143"/>
      <c r="DN87" s="143"/>
      <c r="DO87" s="143"/>
      <c r="DP87" s="143"/>
      <c r="DQ87" s="143"/>
      <c r="DR87" s="143"/>
      <c r="DS87" s="143"/>
      <c r="DT87" s="143"/>
      <c r="DU87" s="143"/>
      <c r="DV87" s="143"/>
      <c r="DW87" s="143"/>
      <c r="DX87" s="143"/>
      <c r="DY87" s="143"/>
      <c r="DZ87" s="143"/>
      <c r="EA87" s="143"/>
      <c r="EB87" s="143"/>
      <c r="EC87" s="143"/>
      <c r="ED87" s="143"/>
      <c r="EE87" s="143"/>
      <c r="EF87" s="143"/>
      <c r="EG87" s="143"/>
      <c r="EH87" s="143"/>
      <c r="EI87" s="143"/>
      <c r="EJ87" s="143"/>
      <c r="EK87" s="143"/>
      <c r="EL87" s="143"/>
      <c r="EM87" s="143"/>
      <c r="EN87" s="143"/>
      <c r="EO87" s="143"/>
      <c r="EP87" s="143"/>
      <c r="EQ87" s="143"/>
      <c r="ER87" s="143"/>
      <c r="ES87" s="143"/>
      <c r="ET87" s="143"/>
      <c r="EU87" s="143"/>
      <c r="EV87" s="143"/>
      <c r="EW87" s="143"/>
      <c r="EX87" s="143"/>
      <c r="EY87" s="143"/>
      <c r="EZ87" s="143"/>
      <c r="FA87" s="143"/>
      <c r="FB87" s="144"/>
      <c r="FC87" s="142"/>
      <c r="FD87" s="142"/>
      <c r="FE87" s="142"/>
      <c r="FF87" s="142"/>
      <c r="FG87" s="142"/>
      <c r="FH87" s="142"/>
      <c r="FI87" s="142"/>
      <c r="FJ87" s="142"/>
      <c r="FK87" s="142"/>
      <c r="FL87" s="142"/>
      <c r="FM87" s="142"/>
      <c r="FN87" s="142"/>
      <c r="FO87" s="142"/>
      <c r="FP87" s="142"/>
      <c r="FQ87" s="142"/>
      <c r="FR87" s="142"/>
      <c r="FS87" s="142"/>
      <c r="FT87" s="142"/>
      <c r="FU87" s="142"/>
      <c r="FV87" s="142"/>
      <c r="FW87" s="142"/>
      <c r="FX87" s="142"/>
      <c r="FY87" s="142"/>
      <c r="FZ87" s="142"/>
      <c r="GA87" s="142"/>
      <c r="GB87" s="142"/>
      <c r="GC87" s="142"/>
      <c r="GD87" s="142"/>
      <c r="GE87" s="142"/>
      <c r="GF87" s="142"/>
      <c r="GG87" s="142"/>
      <c r="GH87" s="142"/>
      <c r="GI87" s="142"/>
      <c r="GJ87" s="142"/>
      <c r="GK87" s="142"/>
      <c r="GL87" s="142"/>
      <c r="GM87" s="142"/>
      <c r="GN87" s="142"/>
      <c r="GO87" s="142"/>
      <c r="GP87" s="142"/>
      <c r="GQ87" s="142"/>
      <c r="GR87" s="142"/>
      <c r="GS87" s="142"/>
      <c r="GT87" s="142"/>
      <c r="GU87" s="142"/>
      <c r="GV87" s="142"/>
      <c r="GW87" s="142"/>
      <c r="GX87" s="142"/>
      <c r="GY87" s="142"/>
      <c r="GZ87" s="142"/>
      <c r="HA87" s="142"/>
      <c r="HB87" s="142"/>
      <c r="HC87" s="142"/>
      <c r="HD87" s="142"/>
      <c r="HE87" s="142"/>
      <c r="HF87" s="142"/>
      <c r="HG87" s="142"/>
      <c r="HH87" s="142"/>
      <c r="HI87" s="142"/>
      <c r="HJ87" s="142"/>
      <c r="HK87" s="142"/>
      <c r="HL87" s="142"/>
      <c r="HM87" s="142"/>
      <c r="HN87" s="142"/>
      <c r="HO87" s="142"/>
      <c r="HP87" s="142"/>
      <c r="HQ87" s="142"/>
      <c r="HR87" s="142"/>
      <c r="HS87" s="142"/>
      <c r="HT87" s="142"/>
      <c r="HU87" s="142"/>
      <c r="HV87" s="142"/>
      <c r="HW87" s="142"/>
      <c r="HX87" s="142"/>
      <c r="HY87" s="142"/>
    </row>
    <row r="88" spans="1:233" s="141" customFormat="1" ht="83.25" customHeight="1" x14ac:dyDescent="0.25">
      <c r="A88" s="13">
        <v>83</v>
      </c>
      <c r="B88" s="98" t="s">
        <v>577</v>
      </c>
      <c r="C88" s="67">
        <v>44713</v>
      </c>
      <c r="D88" s="67">
        <v>46022</v>
      </c>
      <c r="E88" s="160">
        <f t="shared" si="22"/>
        <v>28.491499999999998</v>
      </c>
      <c r="F88" s="69" t="s">
        <v>175</v>
      </c>
      <c r="G88" s="69"/>
      <c r="H88" s="69"/>
      <c r="I88" s="69">
        <v>5.0999999999999996</v>
      </c>
      <c r="J88" s="69">
        <v>9.4499999999999993</v>
      </c>
      <c r="K88" s="69">
        <v>9.5634999999999994</v>
      </c>
      <c r="L88" s="69">
        <v>4.3780000000000001</v>
      </c>
      <c r="M88" s="69"/>
      <c r="N88" s="69"/>
      <c r="O88" s="92"/>
      <c r="P88" s="69"/>
      <c r="Q88" s="9"/>
      <c r="R88" s="9" t="s">
        <v>136</v>
      </c>
      <c r="S88" s="136" t="s">
        <v>1183</v>
      </c>
      <c r="T88" s="136" t="s">
        <v>727</v>
      </c>
      <c r="U88" s="136" t="s">
        <v>728</v>
      </c>
      <c r="V88" s="136" t="s">
        <v>578</v>
      </c>
      <c r="W88" s="136" t="s">
        <v>578</v>
      </c>
      <c r="X88" s="136"/>
      <c r="Y88" s="142"/>
      <c r="Z88" s="92" t="s">
        <v>434</v>
      </c>
      <c r="AA88" s="14">
        <v>1</v>
      </c>
      <c r="AB88" s="14">
        <v>0</v>
      </c>
      <c r="AC88" s="9"/>
      <c r="AD88" s="14"/>
      <c r="AE88" s="127">
        <f t="shared" si="17"/>
        <v>28.491499999999998</v>
      </c>
      <c r="AF88" s="127">
        <f t="shared" si="23"/>
        <v>0</v>
      </c>
      <c r="AG88" s="143"/>
      <c r="AH88" s="143"/>
      <c r="AI88" s="143"/>
      <c r="AJ88" s="143"/>
      <c r="AK88" s="143"/>
      <c r="AL88" s="143"/>
      <c r="AM88" s="143"/>
      <c r="AN88" s="143"/>
      <c r="AO88" s="143"/>
      <c r="AP88" s="143"/>
      <c r="AQ88" s="143"/>
      <c r="AR88" s="143"/>
      <c r="AS88" s="143"/>
      <c r="AT88" s="143"/>
      <c r="AU88" s="143"/>
      <c r="AV88" s="143"/>
      <c r="AW88" s="143"/>
      <c r="AX88" s="143"/>
      <c r="AY88" s="143"/>
      <c r="AZ88" s="143"/>
      <c r="BA88" s="143"/>
      <c r="BB88" s="143"/>
      <c r="BC88" s="143"/>
      <c r="BD88" s="143"/>
      <c r="BE88" s="143"/>
      <c r="BF88" s="143"/>
      <c r="BG88" s="143"/>
      <c r="BH88" s="143"/>
      <c r="BI88" s="143"/>
      <c r="BJ88" s="143"/>
      <c r="BK88" s="143"/>
      <c r="BL88" s="143"/>
      <c r="BM88" s="143"/>
      <c r="BN88" s="143"/>
      <c r="BO88" s="143"/>
      <c r="BP88" s="143"/>
      <c r="BQ88" s="143"/>
      <c r="BR88" s="143"/>
      <c r="BS88" s="143"/>
      <c r="BT88" s="143"/>
      <c r="BU88" s="143"/>
      <c r="BV88" s="143"/>
      <c r="BW88" s="143"/>
      <c r="BX88" s="143"/>
      <c r="BY88" s="143"/>
      <c r="BZ88" s="143"/>
      <c r="CA88" s="143"/>
      <c r="CB88" s="143"/>
      <c r="CC88" s="143"/>
      <c r="CD88" s="143"/>
      <c r="CE88" s="143"/>
      <c r="CF88" s="143"/>
      <c r="CG88" s="143"/>
      <c r="CH88" s="143"/>
      <c r="CI88" s="143"/>
      <c r="CJ88" s="143"/>
      <c r="CK88" s="143"/>
      <c r="CL88" s="143"/>
      <c r="CM88" s="143"/>
      <c r="CN88" s="143"/>
      <c r="CO88" s="143"/>
      <c r="CP88" s="143"/>
      <c r="CQ88" s="143"/>
      <c r="CR88" s="143"/>
      <c r="CS88" s="143"/>
      <c r="CT88" s="143"/>
      <c r="CU88" s="143"/>
      <c r="CV88" s="143"/>
      <c r="CW88" s="143"/>
      <c r="CX88" s="143"/>
      <c r="CY88" s="143"/>
      <c r="CZ88" s="143"/>
      <c r="DA88" s="143"/>
      <c r="DB88" s="143"/>
      <c r="DC88" s="143"/>
      <c r="DD88" s="143"/>
      <c r="DE88" s="143"/>
      <c r="DF88" s="143"/>
      <c r="DG88" s="143"/>
      <c r="DH88" s="143"/>
      <c r="DI88" s="143"/>
      <c r="DJ88" s="143"/>
      <c r="DK88" s="143"/>
      <c r="DL88" s="143"/>
      <c r="DM88" s="143"/>
      <c r="DN88" s="143"/>
      <c r="DO88" s="143"/>
      <c r="DP88" s="143"/>
      <c r="DQ88" s="143"/>
      <c r="DR88" s="143"/>
      <c r="DS88" s="143"/>
      <c r="DT88" s="143"/>
      <c r="DU88" s="143"/>
      <c r="DV88" s="143"/>
      <c r="DW88" s="143"/>
      <c r="DX88" s="143"/>
      <c r="DY88" s="143"/>
      <c r="DZ88" s="143"/>
      <c r="EA88" s="143"/>
      <c r="EB88" s="143"/>
      <c r="EC88" s="143"/>
      <c r="ED88" s="143"/>
      <c r="EE88" s="143"/>
      <c r="EF88" s="143"/>
      <c r="EG88" s="143"/>
      <c r="EH88" s="143"/>
      <c r="EI88" s="143"/>
      <c r="EJ88" s="143"/>
      <c r="EK88" s="143"/>
      <c r="EL88" s="143"/>
      <c r="EM88" s="143"/>
      <c r="EN88" s="143"/>
      <c r="EO88" s="143"/>
      <c r="EP88" s="143"/>
      <c r="EQ88" s="143"/>
      <c r="ER88" s="143"/>
      <c r="ES88" s="143"/>
      <c r="ET88" s="143"/>
      <c r="EU88" s="143"/>
      <c r="EV88" s="143"/>
      <c r="EW88" s="143"/>
      <c r="EX88" s="143"/>
      <c r="EY88" s="143"/>
      <c r="EZ88" s="143"/>
      <c r="FA88" s="143"/>
      <c r="FB88" s="144"/>
      <c r="FC88" s="142"/>
      <c r="FD88" s="142"/>
      <c r="FE88" s="142"/>
      <c r="FF88" s="142"/>
      <c r="FG88" s="142"/>
      <c r="FH88" s="142"/>
      <c r="FI88" s="142"/>
      <c r="FJ88" s="142"/>
      <c r="FK88" s="142"/>
      <c r="FL88" s="142"/>
      <c r="FM88" s="142"/>
      <c r="FN88" s="142"/>
      <c r="FO88" s="142"/>
      <c r="FP88" s="142"/>
      <c r="FQ88" s="142"/>
      <c r="FR88" s="142"/>
      <c r="FS88" s="142"/>
      <c r="FT88" s="142"/>
      <c r="FU88" s="142"/>
      <c r="FV88" s="142"/>
      <c r="FW88" s="142"/>
      <c r="FX88" s="142"/>
      <c r="FY88" s="142"/>
      <c r="FZ88" s="142"/>
      <c r="GA88" s="142"/>
      <c r="GB88" s="142"/>
      <c r="GC88" s="142"/>
      <c r="GD88" s="142"/>
      <c r="GE88" s="142"/>
      <c r="GF88" s="142"/>
      <c r="GG88" s="142"/>
      <c r="GH88" s="142"/>
      <c r="GI88" s="142"/>
      <c r="GJ88" s="142"/>
      <c r="GK88" s="142"/>
      <c r="GL88" s="142"/>
      <c r="GM88" s="142"/>
      <c r="GN88" s="142"/>
      <c r="GO88" s="142"/>
      <c r="GP88" s="142"/>
      <c r="GQ88" s="142"/>
      <c r="GR88" s="142"/>
      <c r="GS88" s="142"/>
      <c r="GT88" s="142"/>
      <c r="GU88" s="142"/>
      <c r="GV88" s="142"/>
      <c r="GW88" s="142"/>
      <c r="GX88" s="142"/>
      <c r="GY88" s="142"/>
      <c r="GZ88" s="142"/>
      <c r="HA88" s="142"/>
      <c r="HB88" s="142"/>
      <c r="HC88" s="142"/>
      <c r="HD88" s="142"/>
      <c r="HE88" s="142"/>
      <c r="HF88" s="142"/>
      <c r="HG88" s="142"/>
      <c r="HH88" s="142"/>
      <c r="HI88" s="142"/>
      <c r="HJ88" s="142"/>
      <c r="HK88" s="142"/>
      <c r="HL88" s="142"/>
      <c r="HM88" s="142"/>
      <c r="HN88" s="142"/>
      <c r="HO88" s="142"/>
      <c r="HP88" s="142"/>
      <c r="HQ88" s="142"/>
      <c r="HR88" s="142"/>
      <c r="HS88" s="142"/>
      <c r="HT88" s="142"/>
      <c r="HU88" s="142"/>
      <c r="HV88" s="142"/>
      <c r="HW88" s="142"/>
      <c r="HX88" s="142"/>
      <c r="HY88" s="142"/>
    </row>
    <row r="89" spans="1:233" s="141" customFormat="1" ht="87" customHeight="1" x14ac:dyDescent="0.25">
      <c r="A89" s="13">
        <v>84</v>
      </c>
      <c r="B89" s="98" t="s">
        <v>577</v>
      </c>
      <c r="C89" s="67">
        <v>44713</v>
      </c>
      <c r="D89" s="67">
        <v>46022</v>
      </c>
      <c r="E89" s="160">
        <f t="shared" ref="E89" si="29">SUM(H89:M89)</f>
        <v>28.491499999999998</v>
      </c>
      <c r="F89" s="69" t="s">
        <v>175</v>
      </c>
      <c r="G89" s="69"/>
      <c r="H89" s="69"/>
      <c r="I89" s="69">
        <v>5.0999999999999996</v>
      </c>
      <c r="J89" s="69">
        <v>9.4499999999999993</v>
      </c>
      <c r="K89" s="69">
        <v>9.5634999999999994</v>
      </c>
      <c r="L89" s="69">
        <v>4.3780000000000001</v>
      </c>
      <c r="M89" s="69"/>
      <c r="N89" s="69"/>
      <c r="O89" s="92"/>
      <c r="P89" s="69"/>
      <c r="Q89" s="9"/>
      <c r="R89" s="9" t="s">
        <v>136</v>
      </c>
      <c r="S89" s="136" t="s">
        <v>1183</v>
      </c>
      <c r="T89" s="136" t="s">
        <v>727</v>
      </c>
      <c r="U89" s="136" t="s">
        <v>728</v>
      </c>
      <c r="V89" s="136" t="s">
        <v>578</v>
      </c>
      <c r="W89" s="136" t="s">
        <v>578</v>
      </c>
      <c r="X89" s="136"/>
      <c r="Y89" s="142"/>
      <c r="Z89" s="92"/>
      <c r="AA89" s="14"/>
      <c r="AB89" s="14"/>
      <c r="AC89" s="9" t="s">
        <v>213</v>
      </c>
      <c r="AD89" s="14">
        <v>1</v>
      </c>
      <c r="AE89" s="127">
        <f t="shared" si="17"/>
        <v>0</v>
      </c>
      <c r="AF89" s="127">
        <f t="shared" si="23"/>
        <v>28.491499999999998</v>
      </c>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c r="CG89" s="143"/>
      <c r="CH89" s="143"/>
      <c r="CI89" s="143"/>
      <c r="CJ89" s="143"/>
      <c r="CK89" s="143"/>
      <c r="CL89" s="143"/>
      <c r="CM89" s="143"/>
      <c r="CN89" s="143"/>
      <c r="CO89" s="143"/>
      <c r="CP89" s="143"/>
      <c r="CQ89" s="143"/>
      <c r="CR89" s="143"/>
      <c r="CS89" s="143"/>
      <c r="CT89" s="143"/>
      <c r="CU89" s="143"/>
      <c r="CV89" s="143"/>
      <c r="CW89" s="143"/>
      <c r="CX89" s="143"/>
      <c r="CY89" s="143"/>
      <c r="CZ89" s="143"/>
      <c r="DA89" s="143"/>
      <c r="DB89" s="143"/>
      <c r="DC89" s="143"/>
      <c r="DD89" s="143"/>
      <c r="DE89" s="143"/>
      <c r="DF89" s="143"/>
      <c r="DG89" s="143"/>
      <c r="DH89" s="143"/>
      <c r="DI89" s="143"/>
      <c r="DJ89" s="143"/>
      <c r="DK89" s="143"/>
      <c r="DL89" s="143"/>
      <c r="DM89" s="143"/>
      <c r="DN89" s="143"/>
      <c r="DO89" s="143"/>
      <c r="DP89" s="143"/>
      <c r="DQ89" s="143"/>
      <c r="DR89" s="143"/>
      <c r="DS89" s="143"/>
      <c r="DT89" s="143"/>
      <c r="DU89" s="143"/>
      <c r="DV89" s="143"/>
      <c r="DW89" s="143"/>
      <c r="DX89" s="143"/>
      <c r="DY89" s="143"/>
      <c r="DZ89" s="143"/>
      <c r="EA89" s="143"/>
      <c r="EB89" s="143"/>
      <c r="EC89" s="143"/>
      <c r="ED89" s="143"/>
      <c r="EE89" s="143"/>
      <c r="EF89" s="143"/>
      <c r="EG89" s="143"/>
      <c r="EH89" s="143"/>
      <c r="EI89" s="143"/>
      <c r="EJ89" s="143"/>
      <c r="EK89" s="143"/>
      <c r="EL89" s="143"/>
      <c r="EM89" s="143"/>
      <c r="EN89" s="143"/>
      <c r="EO89" s="143"/>
      <c r="EP89" s="143"/>
      <c r="EQ89" s="143"/>
      <c r="ER89" s="143"/>
      <c r="ES89" s="143"/>
      <c r="ET89" s="143"/>
      <c r="EU89" s="143"/>
      <c r="EV89" s="143"/>
      <c r="EW89" s="143"/>
      <c r="EX89" s="143"/>
      <c r="EY89" s="143"/>
      <c r="EZ89" s="143"/>
      <c r="FA89" s="143"/>
      <c r="FB89" s="144"/>
      <c r="FC89" s="142"/>
      <c r="FD89" s="142"/>
      <c r="FE89" s="142"/>
      <c r="FF89" s="142"/>
      <c r="FG89" s="142"/>
      <c r="FH89" s="142"/>
      <c r="FI89" s="142"/>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c r="HL89" s="142"/>
      <c r="HM89" s="142"/>
      <c r="HN89" s="142"/>
      <c r="HO89" s="142"/>
      <c r="HP89" s="142"/>
      <c r="HQ89" s="142"/>
      <c r="HR89" s="142"/>
      <c r="HS89" s="142"/>
      <c r="HT89" s="142"/>
      <c r="HU89" s="142"/>
      <c r="HV89" s="142"/>
      <c r="HW89" s="142"/>
      <c r="HX89" s="142"/>
      <c r="HY89" s="142"/>
    </row>
    <row r="90" spans="1:233" s="141" customFormat="1" ht="64.5" customHeight="1" x14ac:dyDescent="0.25">
      <c r="A90" s="13">
        <v>85</v>
      </c>
      <c r="B90" s="98" t="s">
        <v>540</v>
      </c>
      <c r="C90" s="67">
        <v>44562</v>
      </c>
      <c r="D90" s="67">
        <v>46203</v>
      </c>
      <c r="E90" s="160">
        <f t="shared" si="22"/>
        <v>10.456000000000001</v>
      </c>
      <c r="F90" s="69" t="s">
        <v>175</v>
      </c>
      <c r="G90" s="69"/>
      <c r="H90" s="69"/>
      <c r="I90" s="69">
        <v>0.6</v>
      </c>
      <c r="J90" s="69">
        <v>3.15</v>
      </c>
      <c r="K90" s="69">
        <v>3.1560000000000001</v>
      </c>
      <c r="L90" s="69">
        <v>3.15</v>
      </c>
      <c r="M90" s="69">
        <v>0.4</v>
      </c>
      <c r="N90" s="69"/>
      <c r="O90" s="92"/>
      <c r="P90" s="69">
        <v>0.2</v>
      </c>
      <c r="Q90" s="9" t="s">
        <v>1041</v>
      </c>
      <c r="R90" s="9" t="s">
        <v>134</v>
      </c>
      <c r="S90" s="136" t="s">
        <v>1040</v>
      </c>
      <c r="T90" s="136" t="s">
        <v>729</v>
      </c>
      <c r="U90" s="136">
        <v>32.590000000000003</v>
      </c>
      <c r="V90" s="136" t="s">
        <v>730</v>
      </c>
      <c r="W90" s="136" t="s">
        <v>735</v>
      </c>
      <c r="X90" s="136"/>
      <c r="Y90" s="142"/>
      <c r="Z90" s="92" t="s">
        <v>400</v>
      </c>
      <c r="AA90" s="14">
        <v>0</v>
      </c>
      <c r="AB90" s="14">
        <v>0</v>
      </c>
      <c r="AC90" s="9"/>
      <c r="AD90" s="14"/>
      <c r="AE90" s="127">
        <f t="shared" si="17"/>
        <v>0</v>
      </c>
      <c r="AF90" s="127">
        <f t="shared" si="23"/>
        <v>0</v>
      </c>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c r="EI90" s="143"/>
      <c r="EJ90" s="143"/>
      <c r="EK90" s="143"/>
      <c r="EL90" s="143"/>
      <c r="EM90" s="143"/>
      <c r="EN90" s="143"/>
      <c r="EO90" s="143"/>
      <c r="EP90" s="143"/>
      <c r="EQ90" s="143"/>
      <c r="ER90" s="143"/>
      <c r="ES90" s="143"/>
      <c r="ET90" s="143"/>
      <c r="EU90" s="143"/>
      <c r="EV90" s="143"/>
      <c r="EW90" s="143"/>
      <c r="EX90" s="143"/>
      <c r="EY90" s="143"/>
      <c r="EZ90" s="143"/>
      <c r="FA90" s="143"/>
      <c r="FB90" s="144"/>
      <c r="FC90" s="142"/>
      <c r="FD90" s="142"/>
      <c r="FE90" s="142"/>
      <c r="FF90" s="142"/>
      <c r="FG90" s="142"/>
      <c r="FH90" s="142"/>
      <c r="FI90" s="142"/>
      <c r="FJ90" s="142"/>
      <c r="FK90" s="142"/>
      <c r="FL90" s="142"/>
      <c r="FM90" s="142"/>
      <c r="FN90" s="142"/>
      <c r="FO90" s="142"/>
      <c r="FP90" s="142"/>
      <c r="FQ90" s="142"/>
      <c r="FR90" s="142"/>
      <c r="FS90" s="142"/>
      <c r="FT90" s="142"/>
      <c r="FU90" s="142"/>
      <c r="FV90" s="142"/>
      <c r="FW90" s="142"/>
      <c r="FX90" s="142"/>
      <c r="FY90" s="142"/>
      <c r="FZ90" s="142"/>
      <c r="GA90" s="142"/>
      <c r="GB90" s="142"/>
      <c r="GC90" s="142"/>
      <c r="GD90" s="142"/>
      <c r="GE90" s="142"/>
      <c r="GF90" s="142"/>
      <c r="GG90" s="142"/>
      <c r="GH90" s="142"/>
      <c r="GI90" s="142"/>
      <c r="GJ90" s="142"/>
      <c r="GK90" s="142"/>
      <c r="GL90" s="142"/>
      <c r="GM90" s="142"/>
      <c r="GN90" s="142"/>
      <c r="GO90" s="142"/>
      <c r="GP90" s="142"/>
      <c r="GQ90" s="142"/>
      <c r="GR90" s="142"/>
      <c r="GS90" s="142"/>
      <c r="GT90" s="142"/>
      <c r="GU90" s="142"/>
      <c r="GV90" s="142"/>
      <c r="GW90" s="142"/>
      <c r="GX90" s="142"/>
      <c r="GY90" s="142"/>
      <c r="GZ90" s="142"/>
      <c r="HA90" s="142"/>
      <c r="HB90" s="142"/>
      <c r="HC90" s="142"/>
      <c r="HD90" s="142"/>
      <c r="HE90" s="142"/>
      <c r="HF90" s="142"/>
      <c r="HG90" s="142"/>
      <c r="HH90" s="142"/>
      <c r="HI90" s="142"/>
      <c r="HJ90" s="142"/>
      <c r="HK90" s="142"/>
      <c r="HL90" s="142"/>
      <c r="HM90" s="142"/>
      <c r="HN90" s="142"/>
      <c r="HO90" s="142"/>
      <c r="HP90" s="142"/>
      <c r="HQ90" s="142"/>
      <c r="HR90" s="142"/>
      <c r="HS90" s="142"/>
      <c r="HT90" s="142"/>
      <c r="HU90" s="142"/>
      <c r="HV90" s="142"/>
      <c r="HW90" s="142"/>
      <c r="HX90" s="142"/>
      <c r="HY90" s="142"/>
    </row>
    <row r="91" spans="1:233" s="141" customFormat="1" ht="75.599999999999994" customHeight="1" x14ac:dyDescent="0.25">
      <c r="A91" s="13">
        <v>86</v>
      </c>
      <c r="B91" s="98" t="s">
        <v>541</v>
      </c>
      <c r="C91" s="67">
        <v>44348</v>
      </c>
      <c r="D91" s="67">
        <v>46203</v>
      </c>
      <c r="E91" s="160">
        <f t="shared" si="22"/>
        <v>40.009</v>
      </c>
      <c r="F91" s="69" t="s">
        <v>175</v>
      </c>
      <c r="G91" s="69"/>
      <c r="H91" s="69">
        <v>0.3</v>
      </c>
      <c r="I91" s="69">
        <v>4.96</v>
      </c>
      <c r="J91" s="69">
        <v>17.149999999999999</v>
      </c>
      <c r="K91" s="69">
        <v>13.999000000000001</v>
      </c>
      <c r="L91" s="69">
        <v>2.1</v>
      </c>
      <c r="M91" s="69">
        <v>1.5</v>
      </c>
      <c r="N91" s="69"/>
      <c r="O91" s="92"/>
      <c r="P91" s="69">
        <v>17.573599999999999</v>
      </c>
      <c r="Q91" s="9" t="s">
        <v>2024</v>
      </c>
      <c r="R91" s="9" t="s">
        <v>136</v>
      </c>
      <c r="S91" s="136" t="s">
        <v>896</v>
      </c>
      <c r="T91" s="136" t="s">
        <v>731</v>
      </c>
      <c r="U91" s="136">
        <v>164.8</v>
      </c>
      <c r="V91" s="136" t="s">
        <v>732</v>
      </c>
      <c r="W91" s="136" t="s">
        <v>736</v>
      </c>
      <c r="X91" s="136"/>
      <c r="Y91" s="142"/>
      <c r="Z91" s="92" t="s">
        <v>290</v>
      </c>
      <c r="AA91" s="14">
        <v>0.4</v>
      </c>
      <c r="AB91" s="14">
        <v>0.4</v>
      </c>
      <c r="AC91" s="9"/>
      <c r="AD91" s="14"/>
      <c r="AE91" s="127">
        <f t="shared" si="17"/>
        <v>16.003600000000002</v>
      </c>
      <c r="AF91" s="127">
        <f t="shared" si="23"/>
        <v>0</v>
      </c>
      <c r="AG91" s="143"/>
      <c r="AH91" s="143"/>
      <c r="AI91" s="143"/>
      <c r="AJ91" s="143"/>
      <c r="AK91" s="143"/>
      <c r="AL91" s="143"/>
      <c r="AM91" s="143"/>
      <c r="AN91" s="143"/>
      <c r="AO91" s="143"/>
      <c r="AP91" s="143"/>
      <c r="AQ91" s="143"/>
      <c r="AR91" s="143"/>
      <c r="AS91" s="143"/>
      <c r="AT91" s="143"/>
      <c r="AU91" s="143"/>
      <c r="AV91" s="143"/>
      <c r="AW91" s="143"/>
      <c r="AX91" s="143"/>
      <c r="AY91" s="143"/>
      <c r="AZ91" s="143"/>
      <c r="BA91" s="143"/>
      <c r="BB91" s="143"/>
      <c r="BC91" s="143"/>
      <c r="BD91" s="143"/>
      <c r="BE91" s="143"/>
      <c r="BF91" s="143"/>
      <c r="BG91" s="143"/>
      <c r="BH91" s="143"/>
      <c r="BI91" s="143"/>
      <c r="BJ91" s="143"/>
      <c r="BK91" s="143"/>
      <c r="BL91" s="143"/>
      <c r="BM91" s="143"/>
      <c r="BN91" s="143"/>
      <c r="BO91" s="143"/>
      <c r="BP91" s="143"/>
      <c r="BQ91" s="143"/>
      <c r="BR91" s="143"/>
      <c r="BS91" s="143"/>
      <c r="BT91" s="143"/>
      <c r="BU91" s="143"/>
      <c r="BV91" s="143"/>
      <c r="BW91" s="143"/>
      <c r="BX91" s="143"/>
      <c r="BY91" s="143"/>
      <c r="BZ91" s="143"/>
      <c r="CA91" s="143"/>
      <c r="CB91" s="143"/>
      <c r="CC91" s="143"/>
      <c r="CD91" s="143"/>
      <c r="CE91" s="143"/>
      <c r="CF91" s="143"/>
      <c r="CG91" s="143"/>
      <c r="CH91" s="143"/>
      <c r="CI91" s="143"/>
      <c r="CJ91" s="143"/>
      <c r="CK91" s="143"/>
      <c r="CL91" s="143"/>
      <c r="CM91" s="143"/>
      <c r="CN91" s="143"/>
      <c r="CO91" s="143"/>
      <c r="CP91" s="143"/>
      <c r="CQ91" s="143"/>
      <c r="CR91" s="143"/>
      <c r="CS91" s="143"/>
      <c r="CT91" s="143"/>
      <c r="CU91" s="143"/>
      <c r="CV91" s="143"/>
      <c r="CW91" s="143"/>
      <c r="CX91" s="143"/>
      <c r="CY91" s="143"/>
      <c r="CZ91" s="143"/>
      <c r="DA91" s="143"/>
      <c r="DB91" s="143"/>
      <c r="DC91" s="143"/>
      <c r="DD91" s="143"/>
      <c r="DE91" s="143"/>
      <c r="DF91" s="143"/>
      <c r="DG91" s="143"/>
      <c r="DH91" s="143"/>
      <c r="DI91" s="143"/>
      <c r="DJ91" s="143"/>
      <c r="DK91" s="143"/>
      <c r="DL91" s="143"/>
      <c r="DM91" s="143"/>
      <c r="DN91" s="143"/>
      <c r="DO91" s="143"/>
      <c r="DP91" s="143"/>
      <c r="DQ91" s="143"/>
      <c r="DR91" s="143"/>
      <c r="DS91" s="143"/>
      <c r="DT91" s="143"/>
      <c r="DU91" s="143"/>
      <c r="DV91" s="143"/>
      <c r="DW91" s="143"/>
      <c r="DX91" s="143"/>
      <c r="DY91" s="143"/>
      <c r="DZ91" s="143"/>
      <c r="EA91" s="143"/>
      <c r="EB91" s="143"/>
      <c r="EC91" s="143"/>
      <c r="ED91" s="143"/>
      <c r="EE91" s="143"/>
      <c r="EF91" s="143"/>
      <c r="EG91" s="143"/>
      <c r="EH91" s="143"/>
      <c r="EI91" s="143"/>
      <c r="EJ91" s="143"/>
      <c r="EK91" s="143"/>
      <c r="EL91" s="143"/>
      <c r="EM91" s="143"/>
      <c r="EN91" s="143"/>
      <c r="EO91" s="143"/>
      <c r="EP91" s="143"/>
      <c r="EQ91" s="143"/>
      <c r="ER91" s="143"/>
      <c r="ES91" s="143"/>
      <c r="ET91" s="143"/>
      <c r="EU91" s="143"/>
      <c r="EV91" s="143"/>
      <c r="EW91" s="143"/>
      <c r="EX91" s="143"/>
      <c r="EY91" s="143"/>
      <c r="EZ91" s="143"/>
      <c r="FA91" s="143"/>
      <c r="FB91" s="144"/>
      <c r="FC91" s="142"/>
      <c r="FD91" s="142"/>
      <c r="FE91" s="142"/>
      <c r="FF91" s="142"/>
      <c r="FG91" s="142"/>
      <c r="FH91" s="142"/>
      <c r="FI91" s="142"/>
      <c r="FJ91" s="142"/>
      <c r="FK91" s="142"/>
      <c r="FL91" s="142"/>
      <c r="FM91" s="142"/>
      <c r="FN91" s="142"/>
      <c r="FO91" s="142"/>
      <c r="FP91" s="142"/>
      <c r="FQ91" s="142"/>
      <c r="FR91" s="142"/>
      <c r="FS91" s="142"/>
      <c r="FT91" s="142"/>
      <c r="FU91" s="142"/>
      <c r="FV91" s="142"/>
      <c r="FW91" s="142"/>
      <c r="FX91" s="142"/>
      <c r="FY91" s="142"/>
      <c r="FZ91" s="142"/>
      <c r="GA91" s="142"/>
      <c r="GB91" s="142"/>
      <c r="GC91" s="142"/>
      <c r="GD91" s="142"/>
      <c r="GE91" s="142"/>
      <c r="GF91" s="142"/>
      <c r="GG91" s="142"/>
      <c r="GH91" s="142"/>
      <c r="GI91" s="142"/>
      <c r="GJ91" s="142"/>
      <c r="GK91" s="142"/>
      <c r="GL91" s="142"/>
      <c r="GM91" s="142"/>
      <c r="GN91" s="142"/>
      <c r="GO91" s="142"/>
      <c r="GP91" s="142"/>
      <c r="GQ91" s="142"/>
      <c r="GR91" s="142"/>
      <c r="GS91" s="142"/>
      <c r="GT91" s="142"/>
      <c r="GU91" s="142"/>
      <c r="GV91" s="142"/>
      <c r="GW91" s="142"/>
      <c r="GX91" s="142"/>
      <c r="GY91" s="142"/>
      <c r="GZ91" s="142"/>
      <c r="HA91" s="142"/>
      <c r="HB91" s="142"/>
      <c r="HC91" s="142"/>
      <c r="HD91" s="142"/>
      <c r="HE91" s="142"/>
      <c r="HF91" s="142"/>
      <c r="HG91" s="142"/>
      <c r="HH91" s="142"/>
      <c r="HI91" s="142"/>
      <c r="HJ91" s="142"/>
      <c r="HK91" s="142"/>
      <c r="HL91" s="142"/>
      <c r="HM91" s="142"/>
      <c r="HN91" s="142"/>
      <c r="HO91" s="142"/>
      <c r="HP91" s="142"/>
      <c r="HQ91" s="142"/>
      <c r="HR91" s="142"/>
      <c r="HS91" s="142"/>
      <c r="HT91" s="142"/>
      <c r="HU91" s="142"/>
      <c r="HV91" s="142"/>
      <c r="HW91" s="142"/>
      <c r="HX91" s="142"/>
      <c r="HY91" s="142"/>
    </row>
    <row r="92" spans="1:233" s="141" customFormat="1" ht="75.599999999999994" customHeight="1" x14ac:dyDescent="0.25">
      <c r="A92" s="13">
        <v>87</v>
      </c>
      <c r="B92" s="98" t="s">
        <v>541</v>
      </c>
      <c r="C92" s="67">
        <v>44348</v>
      </c>
      <c r="D92" s="67">
        <v>46203</v>
      </c>
      <c r="E92" s="160">
        <f t="shared" si="22"/>
        <v>31.491</v>
      </c>
      <c r="F92" s="69" t="s">
        <v>175</v>
      </c>
      <c r="G92" s="69"/>
      <c r="H92" s="69">
        <v>0.876</v>
      </c>
      <c r="I92" s="69">
        <v>2.88</v>
      </c>
      <c r="J92" s="69">
        <v>3.46</v>
      </c>
      <c r="K92" s="69">
        <v>1.5009999999999999</v>
      </c>
      <c r="L92" s="69">
        <v>21.974</v>
      </c>
      <c r="M92" s="69">
        <v>0.8</v>
      </c>
      <c r="N92" s="69"/>
      <c r="O92" s="92"/>
      <c r="P92" s="69">
        <v>12.6564</v>
      </c>
      <c r="Q92" s="9" t="s">
        <v>2023</v>
      </c>
      <c r="R92" s="9" t="s">
        <v>136</v>
      </c>
      <c r="S92" s="136" t="s">
        <v>896</v>
      </c>
      <c r="T92" s="136" t="s">
        <v>731</v>
      </c>
      <c r="U92" s="136">
        <v>164.8</v>
      </c>
      <c r="V92" s="136" t="s">
        <v>732</v>
      </c>
      <c r="W92" s="136" t="s">
        <v>736</v>
      </c>
      <c r="X92" s="136"/>
      <c r="Y92" s="142"/>
      <c r="Z92" s="92" t="s">
        <v>401</v>
      </c>
      <c r="AA92" s="14">
        <v>0</v>
      </c>
      <c r="AB92" s="14">
        <v>0</v>
      </c>
      <c r="AC92" s="9"/>
      <c r="AD92" s="14"/>
      <c r="AE92" s="127">
        <f t="shared" si="17"/>
        <v>0</v>
      </c>
      <c r="AF92" s="127">
        <f t="shared" si="23"/>
        <v>0</v>
      </c>
      <c r="AG92" s="143"/>
      <c r="AH92" s="143"/>
      <c r="AI92" s="143"/>
      <c r="AJ92" s="143"/>
      <c r="AK92" s="143"/>
      <c r="AL92" s="143"/>
      <c r="AM92" s="143"/>
      <c r="AN92" s="143"/>
      <c r="AO92" s="143"/>
      <c r="AP92" s="143"/>
      <c r="AQ92" s="143"/>
      <c r="AR92" s="143"/>
      <c r="AS92" s="143"/>
      <c r="AT92" s="143"/>
      <c r="AU92" s="143"/>
      <c r="AV92" s="143"/>
      <c r="AW92" s="143"/>
      <c r="AX92" s="143"/>
      <c r="AY92" s="143"/>
      <c r="AZ92" s="143"/>
      <c r="BA92" s="143"/>
      <c r="BB92" s="143"/>
      <c r="BC92" s="143"/>
      <c r="BD92" s="143"/>
      <c r="BE92" s="143"/>
      <c r="BF92" s="143"/>
      <c r="BG92" s="143"/>
      <c r="BH92" s="143"/>
      <c r="BI92" s="143"/>
      <c r="BJ92" s="143"/>
      <c r="BK92" s="143"/>
      <c r="BL92" s="143"/>
      <c r="BM92" s="143"/>
      <c r="BN92" s="143"/>
      <c r="BO92" s="143"/>
      <c r="BP92" s="143"/>
      <c r="BQ92" s="143"/>
      <c r="BR92" s="143"/>
      <c r="BS92" s="143"/>
      <c r="BT92" s="143"/>
      <c r="BU92" s="143"/>
      <c r="BV92" s="143"/>
      <c r="BW92" s="143"/>
      <c r="BX92" s="143"/>
      <c r="BY92" s="143"/>
      <c r="BZ92" s="143"/>
      <c r="CA92" s="143"/>
      <c r="CB92" s="143"/>
      <c r="CC92" s="143"/>
      <c r="CD92" s="143"/>
      <c r="CE92" s="143"/>
      <c r="CF92" s="143"/>
      <c r="CG92" s="143"/>
      <c r="CH92" s="143"/>
      <c r="CI92" s="143"/>
      <c r="CJ92" s="143"/>
      <c r="CK92" s="143"/>
      <c r="CL92" s="143"/>
      <c r="CM92" s="143"/>
      <c r="CN92" s="143"/>
      <c r="CO92" s="143"/>
      <c r="CP92" s="143"/>
      <c r="CQ92" s="143"/>
      <c r="CR92" s="143"/>
      <c r="CS92" s="143"/>
      <c r="CT92" s="143"/>
      <c r="CU92" s="143"/>
      <c r="CV92" s="143"/>
      <c r="CW92" s="143"/>
      <c r="CX92" s="143"/>
      <c r="CY92" s="143"/>
      <c r="CZ92" s="143"/>
      <c r="DA92" s="143"/>
      <c r="DB92" s="143"/>
      <c r="DC92" s="143"/>
      <c r="DD92" s="143"/>
      <c r="DE92" s="143"/>
      <c r="DF92" s="143"/>
      <c r="DG92" s="143"/>
      <c r="DH92" s="143"/>
      <c r="DI92" s="143"/>
      <c r="DJ92" s="143"/>
      <c r="DK92" s="143"/>
      <c r="DL92" s="143"/>
      <c r="DM92" s="143"/>
      <c r="DN92" s="143"/>
      <c r="DO92" s="143"/>
      <c r="DP92" s="143"/>
      <c r="DQ92" s="143"/>
      <c r="DR92" s="143"/>
      <c r="DS92" s="143"/>
      <c r="DT92" s="143"/>
      <c r="DU92" s="143"/>
      <c r="DV92" s="143"/>
      <c r="DW92" s="143"/>
      <c r="DX92" s="143"/>
      <c r="DY92" s="143"/>
      <c r="DZ92" s="143"/>
      <c r="EA92" s="143"/>
      <c r="EB92" s="143"/>
      <c r="EC92" s="143"/>
      <c r="ED92" s="143"/>
      <c r="EE92" s="143"/>
      <c r="EF92" s="143"/>
      <c r="EG92" s="143"/>
      <c r="EH92" s="143"/>
      <c r="EI92" s="143"/>
      <c r="EJ92" s="143"/>
      <c r="EK92" s="143"/>
      <c r="EL92" s="143"/>
      <c r="EM92" s="143"/>
      <c r="EN92" s="143"/>
      <c r="EO92" s="143"/>
      <c r="EP92" s="143"/>
      <c r="EQ92" s="143"/>
      <c r="ER92" s="143"/>
      <c r="ES92" s="143"/>
      <c r="ET92" s="143"/>
      <c r="EU92" s="143"/>
      <c r="EV92" s="143"/>
      <c r="EW92" s="143"/>
      <c r="EX92" s="143"/>
      <c r="EY92" s="143"/>
      <c r="EZ92" s="143"/>
      <c r="FA92" s="143"/>
      <c r="FB92" s="144"/>
      <c r="FC92" s="142"/>
      <c r="FD92" s="142"/>
      <c r="FE92" s="142"/>
      <c r="FF92" s="142"/>
      <c r="FG92" s="142"/>
      <c r="FH92" s="142"/>
      <c r="FI92" s="142"/>
      <c r="FJ92" s="142"/>
      <c r="FK92" s="142"/>
      <c r="FL92" s="142"/>
      <c r="FM92" s="142"/>
      <c r="FN92" s="142"/>
      <c r="FO92" s="142"/>
      <c r="FP92" s="142"/>
      <c r="FQ92" s="142"/>
      <c r="FR92" s="142"/>
      <c r="FS92" s="142"/>
      <c r="FT92" s="142"/>
      <c r="FU92" s="142"/>
      <c r="FV92" s="142"/>
      <c r="FW92" s="142"/>
      <c r="FX92" s="142"/>
      <c r="FY92" s="142"/>
      <c r="FZ92" s="142"/>
      <c r="GA92" s="142"/>
      <c r="GB92" s="142"/>
      <c r="GC92" s="142"/>
      <c r="GD92" s="142"/>
      <c r="GE92" s="142"/>
      <c r="GF92" s="142"/>
      <c r="GG92" s="142"/>
      <c r="GH92" s="142"/>
      <c r="GI92" s="142"/>
      <c r="GJ92" s="142"/>
      <c r="GK92" s="142"/>
      <c r="GL92" s="142"/>
      <c r="GM92" s="142"/>
      <c r="GN92" s="142"/>
      <c r="GO92" s="142"/>
      <c r="GP92" s="142"/>
      <c r="GQ92" s="142"/>
      <c r="GR92" s="142"/>
      <c r="GS92" s="142"/>
      <c r="GT92" s="142"/>
      <c r="GU92" s="142"/>
      <c r="GV92" s="142"/>
      <c r="GW92" s="142"/>
      <c r="GX92" s="142"/>
      <c r="GY92" s="142"/>
      <c r="GZ92" s="142"/>
      <c r="HA92" s="142"/>
      <c r="HB92" s="142"/>
      <c r="HC92" s="142"/>
      <c r="HD92" s="142"/>
      <c r="HE92" s="142"/>
      <c r="HF92" s="142"/>
      <c r="HG92" s="142"/>
      <c r="HH92" s="142"/>
      <c r="HI92" s="142"/>
      <c r="HJ92" s="142"/>
      <c r="HK92" s="142"/>
      <c r="HL92" s="142"/>
      <c r="HM92" s="142"/>
      <c r="HN92" s="142"/>
      <c r="HO92" s="142"/>
      <c r="HP92" s="142"/>
      <c r="HQ92" s="142"/>
      <c r="HR92" s="142"/>
      <c r="HS92" s="142"/>
      <c r="HT92" s="142"/>
      <c r="HU92" s="142"/>
      <c r="HV92" s="142"/>
      <c r="HW92" s="142"/>
      <c r="HX92" s="142"/>
      <c r="HY92" s="142"/>
    </row>
    <row r="93" spans="1:233" s="141" customFormat="1" ht="48.75" customHeight="1" x14ac:dyDescent="0.25">
      <c r="A93" s="13">
        <v>88</v>
      </c>
      <c r="B93" s="98" t="s">
        <v>541</v>
      </c>
      <c r="C93" s="67">
        <v>45292</v>
      </c>
      <c r="D93" s="67">
        <v>46203</v>
      </c>
      <c r="E93" s="160">
        <f t="shared" si="22"/>
        <v>41.801000000000002</v>
      </c>
      <c r="F93" s="69" t="s">
        <v>174</v>
      </c>
      <c r="G93" s="69"/>
      <c r="H93" s="69"/>
      <c r="I93" s="69"/>
      <c r="J93" s="69">
        <v>7.9</v>
      </c>
      <c r="K93" s="69">
        <v>16.7</v>
      </c>
      <c r="L93" s="69">
        <v>13.500999999999999</v>
      </c>
      <c r="M93" s="69">
        <v>3.7</v>
      </c>
      <c r="N93" s="69"/>
      <c r="O93" s="92"/>
      <c r="P93" s="69"/>
      <c r="Q93" s="9"/>
      <c r="R93" s="9" t="s">
        <v>136</v>
      </c>
      <c r="S93" s="136" t="s">
        <v>896</v>
      </c>
      <c r="T93" s="136" t="s">
        <v>731</v>
      </c>
      <c r="U93" s="136">
        <v>164.8</v>
      </c>
      <c r="V93" s="136" t="s">
        <v>732</v>
      </c>
      <c r="W93" s="136" t="s">
        <v>736</v>
      </c>
      <c r="X93" s="136"/>
      <c r="Y93" s="142"/>
      <c r="Z93" s="92" t="s">
        <v>290</v>
      </c>
      <c r="AA93" s="14">
        <v>0.4</v>
      </c>
      <c r="AB93" s="14">
        <v>0.4</v>
      </c>
      <c r="AC93" s="9"/>
      <c r="AD93" s="14"/>
      <c r="AE93" s="127">
        <f t="shared" si="17"/>
        <v>16.720400000000001</v>
      </c>
      <c r="AF93" s="127">
        <f t="shared" si="23"/>
        <v>0</v>
      </c>
      <c r="AG93" s="143"/>
      <c r="AH93" s="143"/>
      <c r="AI93" s="143"/>
      <c r="AJ93" s="143"/>
      <c r="AK93" s="143"/>
      <c r="AL93" s="143"/>
      <c r="AM93" s="143"/>
      <c r="AN93" s="143"/>
      <c r="AO93" s="143"/>
      <c r="AP93" s="143"/>
      <c r="AQ93" s="143"/>
      <c r="AR93" s="143"/>
      <c r="AS93" s="143"/>
      <c r="AT93" s="143"/>
      <c r="AU93" s="143"/>
      <c r="AV93" s="143"/>
      <c r="AW93" s="143"/>
      <c r="AX93" s="143"/>
      <c r="AY93" s="143"/>
      <c r="AZ93" s="143"/>
      <c r="BA93" s="143"/>
      <c r="BB93" s="143"/>
      <c r="BC93" s="143"/>
      <c r="BD93" s="143"/>
      <c r="BE93" s="143"/>
      <c r="BF93" s="143"/>
      <c r="BG93" s="143"/>
      <c r="BH93" s="143"/>
      <c r="BI93" s="143"/>
      <c r="BJ93" s="143"/>
      <c r="BK93" s="143"/>
      <c r="BL93" s="143"/>
      <c r="BM93" s="143"/>
      <c r="BN93" s="143"/>
      <c r="BO93" s="143"/>
      <c r="BP93" s="143"/>
      <c r="BQ93" s="143"/>
      <c r="BR93" s="143"/>
      <c r="BS93" s="143"/>
      <c r="BT93" s="143"/>
      <c r="BU93" s="143"/>
      <c r="BV93" s="143"/>
      <c r="BW93" s="143"/>
      <c r="BX93" s="143"/>
      <c r="BY93" s="143"/>
      <c r="BZ93" s="143"/>
      <c r="CA93" s="143"/>
      <c r="CB93" s="143"/>
      <c r="CC93" s="143"/>
      <c r="CD93" s="143"/>
      <c r="CE93" s="143"/>
      <c r="CF93" s="143"/>
      <c r="CG93" s="143"/>
      <c r="CH93" s="143"/>
      <c r="CI93" s="143"/>
      <c r="CJ93" s="143"/>
      <c r="CK93" s="143"/>
      <c r="CL93" s="143"/>
      <c r="CM93" s="143"/>
      <c r="CN93" s="143"/>
      <c r="CO93" s="143"/>
      <c r="CP93" s="143"/>
      <c r="CQ93" s="143"/>
      <c r="CR93" s="143"/>
      <c r="CS93" s="143"/>
      <c r="CT93" s="143"/>
      <c r="CU93" s="143"/>
      <c r="CV93" s="143"/>
      <c r="CW93" s="143"/>
      <c r="CX93" s="143"/>
      <c r="CY93" s="143"/>
      <c r="CZ93" s="143"/>
      <c r="DA93" s="143"/>
      <c r="DB93" s="143"/>
      <c r="DC93" s="143"/>
      <c r="DD93" s="143"/>
      <c r="DE93" s="143"/>
      <c r="DF93" s="143"/>
      <c r="DG93" s="143"/>
      <c r="DH93" s="143"/>
      <c r="DI93" s="143"/>
      <c r="DJ93" s="143"/>
      <c r="DK93" s="143"/>
      <c r="DL93" s="143"/>
      <c r="DM93" s="143"/>
      <c r="DN93" s="143"/>
      <c r="DO93" s="143"/>
      <c r="DP93" s="143"/>
      <c r="DQ93" s="143"/>
      <c r="DR93" s="143"/>
      <c r="DS93" s="143"/>
      <c r="DT93" s="143"/>
      <c r="DU93" s="143"/>
      <c r="DV93" s="143"/>
      <c r="DW93" s="143"/>
      <c r="DX93" s="143"/>
      <c r="DY93" s="143"/>
      <c r="DZ93" s="143"/>
      <c r="EA93" s="143"/>
      <c r="EB93" s="143"/>
      <c r="EC93" s="143"/>
      <c r="ED93" s="143"/>
      <c r="EE93" s="143"/>
      <c r="EF93" s="143"/>
      <c r="EG93" s="143"/>
      <c r="EH93" s="143"/>
      <c r="EI93" s="143"/>
      <c r="EJ93" s="143"/>
      <c r="EK93" s="143"/>
      <c r="EL93" s="143"/>
      <c r="EM93" s="143"/>
      <c r="EN93" s="143"/>
      <c r="EO93" s="143"/>
      <c r="EP93" s="143"/>
      <c r="EQ93" s="143"/>
      <c r="ER93" s="143"/>
      <c r="ES93" s="143"/>
      <c r="ET93" s="143"/>
      <c r="EU93" s="143"/>
      <c r="EV93" s="143"/>
      <c r="EW93" s="143"/>
      <c r="EX93" s="143"/>
      <c r="EY93" s="143"/>
      <c r="EZ93" s="143"/>
      <c r="FA93" s="143"/>
      <c r="FB93" s="144"/>
      <c r="FC93" s="142"/>
      <c r="FD93" s="142"/>
      <c r="FE93" s="142"/>
      <c r="FF93" s="142"/>
      <c r="FG93" s="142"/>
      <c r="FH93" s="142"/>
      <c r="FI93" s="142"/>
      <c r="FJ93" s="142"/>
      <c r="FK93" s="142"/>
      <c r="FL93" s="142"/>
      <c r="FM93" s="142"/>
      <c r="FN93" s="142"/>
      <c r="FO93" s="142"/>
      <c r="FP93" s="142"/>
      <c r="FQ93" s="142"/>
      <c r="FR93" s="142"/>
      <c r="FS93" s="142"/>
      <c r="FT93" s="142"/>
      <c r="FU93" s="142"/>
      <c r="FV93" s="142"/>
      <c r="FW93" s="142"/>
      <c r="FX93" s="142"/>
      <c r="FY93" s="142"/>
      <c r="FZ93" s="142"/>
      <c r="GA93" s="142"/>
      <c r="GB93" s="142"/>
      <c r="GC93" s="142"/>
      <c r="GD93" s="142"/>
      <c r="GE93" s="142"/>
      <c r="GF93" s="142"/>
      <c r="GG93" s="142"/>
      <c r="GH93" s="142"/>
      <c r="GI93" s="142"/>
      <c r="GJ93" s="142"/>
      <c r="GK93" s="142"/>
      <c r="GL93" s="142"/>
      <c r="GM93" s="142"/>
      <c r="GN93" s="142"/>
      <c r="GO93" s="142"/>
      <c r="GP93" s="142"/>
      <c r="GQ93" s="142"/>
      <c r="GR93" s="142"/>
      <c r="GS93" s="142"/>
      <c r="GT93" s="142"/>
      <c r="GU93" s="142"/>
      <c r="GV93" s="142"/>
      <c r="GW93" s="142"/>
      <c r="GX93" s="142"/>
      <c r="GY93" s="142"/>
      <c r="GZ93" s="142"/>
      <c r="HA93" s="142"/>
      <c r="HB93" s="142"/>
      <c r="HC93" s="142"/>
      <c r="HD93" s="142"/>
      <c r="HE93" s="142"/>
      <c r="HF93" s="142"/>
      <c r="HG93" s="142"/>
      <c r="HH93" s="142"/>
      <c r="HI93" s="142"/>
      <c r="HJ93" s="142"/>
      <c r="HK93" s="142"/>
      <c r="HL93" s="142"/>
      <c r="HM93" s="142"/>
      <c r="HN93" s="142"/>
      <c r="HO93" s="142"/>
      <c r="HP93" s="142"/>
      <c r="HQ93" s="142"/>
      <c r="HR93" s="142"/>
      <c r="HS93" s="142"/>
      <c r="HT93" s="142"/>
      <c r="HU93" s="142"/>
      <c r="HV93" s="142"/>
      <c r="HW93" s="142"/>
      <c r="HX93" s="142"/>
      <c r="HY93" s="142"/>
    </row>
    <row r="94" spans="1:233" s="141" customFormat="1" ht="48.75" customHeight="1" x14ac:dyDescent="0.25">
      <c r="A94" s="13">
        <v>89</v>
      </c>
      <c r="B94" s="98" t="s">
        <v>541</v>
      </c>
      <c r="C94" s="67">
        <v>45292</v>
      </c>
      <c r="D94" s="67">
        <v>46203</v>
      </c>
      <c r="E94" s="160">
        <f t="shared" si="22"/>
        <v>31.569000000000003</v>
      </c>
      <c r="F94" s="69" t="s">
        <v>174</v>
      </c>
      <c r="G94" s="69"/>
      <c r="H94" s="69"/>
      <c r="I94" s="69"/>
      <c r="J94" s="69">
        <v>7.67</v>
      </c>
      <c r="K94" s="69">
        <v>3.18</v>
      </c>
      <c r="L94" s="69">
        <v>19.619</v>
      </c>
      <c r="M94" s="69">
        <v>1.1000000000000001</v>
      </c>
      <c r="N94" s="69"/>
      <c r="O94" s="92"/>
      <c r="P94" s="69"/>
      <c r="Q94" s="9"/>
      <c r="R94" s="9" t="s">
        <v>136</v>
      </c>
      <c r="S94" s="136" t="s">
        <v>896</v>
      </c>
      <c r="T94" s="136" t="s">
        <v>731</v>
      </c>
      <c r="U94" s="136">
        <v>164.8</v>
      </c>
      <c r="V94" s="136" t="s">
        <v>732</v>
      </c>
      <c r="W94" s="136" t="s">
        <v>736</v>
      </c>
      <c r="X94" s="136"/>
      <c r="Y94" s="142"/>
      <c r="Z94" s="92" t="s">
        <v>401</v>
      </c>
      <c r="AA94" s="14">
        <v>0</v>
      </c>
      <c r="AB94" s="14">
        <v>0</v>
      </c>
      <c r="AC94" s="9"/>
      <c r="AD94" s="14"/>
      <c r="AE94" s="127">
        <f t="shared" si="17"/>
        <v>0</v>
      </c>
      <c r="AF94" s="127">
        <f t="shared" si="23"/>
        <v>0</v>
      </c>
      <c r="AG94" s="143"/>
      <c r="AH94" s="143"/>
      <c r="AI94" s="143"/>
      <c r="AJ94" s="143"/>
      <c r="AK94" s="143"/>
      <c r="AL94" s="143"/>
      <c r="AM94" s="143"/>
      <c r="AN94" s="143"/>
      <c r="AO94" s="143"/>
      <c r="AP94" s="143"/>
      <c r="AQ94" s="143"/>
      <c r="AR94" s="143"/>
      <c r="AS94" s="143"/>
      <c r="AT94" s="143"/>
      <c r="AU94" s="143"/>
      <c r="AV94" s="143"/>
      <c r="AW94" s="143"/>
      <c r="AX94" s="143"/>
      <c r="AY94" s="143"/>
      <c r="AZ94" s="143"/>
      <c r="BA94" s="143"/>
      <c r="BB94" s="143"/>
      <c r="BC94" s="143"/>
      <c r="BD94" s="143"/>
      <c r="BE94" s="143"/>
      <c r="BF94" s="143"/>
      <c r="BG94" s="143"/>
      <c r="BH94" s="143"/>
      <c r="BI94" s="143"/>
      <c r="BJ94" s="143"/>
      <c r="BK94" s="143"/>
      <c r="BL94" s="143"/>
      <c r="BM94" s="143"/>
      <c r="BN94" s="143"/>
      <c r="BO94" s="143"/>
      <c r="BP94" s="143"/>
      <c r="BQ94" s="143"/>
      <c r="BR94" s="143"/>
      <c r="BS94" s="143"/>
      <c r="BT94" s="143"/>
      <c r="BU94" s="143"/>
      <c r="BV94" s="143"/>
      <c r="BW94" s="143"/>
      <c r="BX94" s="143"/>
      <c r="BY94" s="143"/>
      <c r="BZ94" s="143"/>
      <c r="CA94" s="143"/>
      <c r="CB94" s="143"/>
      <c r="CC94" s="143"/>
      <c r="CD94" s="143"/>
      <c r="CE94" s="143"/>
      <c r="CF94" s="143"/>
      <c r="CG94" s="143"/>
      <c r="CH94" s="143"/>
      <c r="CI94" s="143"/>
      <c r="CJ94" s="143"/>
      <c r="CK94" s="143"/>
      <c r="CL94" s="143"/>
      <c r="CM94" s="143"/>
      <c r="CN94" s="143"/>
      <c r="CO94" s="143"/>
      <c r="CP94" s="143"/>
      <c r="CQ94" s="143"/>
      <c r="CR94" s="143"/>
      <c r="CS94" s="143"/>
      <c r="CT94" s="143"/>
      <c r="CU94" s="143"/>
      <c r="CV94" s="143"/>
      <c r="CW94" s="143"/>
      <c r="CX94" s="143"/>
      <c r="CY94" s="143"/>
      <c r="CZ94" s="143"/>
      <c r="DA94" s="143"/>
      <c r="DB94" s="143"/>
      <c r="DC94" s="143"/>
      <c r="DD94" s="143"/>
      <c r="DE94" s="143"/>
      <c r="DF94" s="143"/>
      <c r="DG94" s="143"/>
      <c r="DH94" s="143"/>
      <c r="DI94" s="143"/>
      <c r="DJ94" s="143"/>
      <c r="DK94" s="143"/>
      <c r="DL94" s="143"/>
      <c r="DM94" s="143"/>
      <c r="DN94" s="143"/>
      <c r="DO94" s="143"/>
      <c r="DP94" s="143"/>
      <c r="DQ94" s="143"/>
      <c r="DR94" s="143"/>
      <c r="DS94" s="143"/>
      <c r="DT94" s="143"/>
      <c r="DU94" s="143"/>
      <c r="DV94" s="143"/>
      <c r="DW94" s="143"/>
      <c r="DX94" s="143"/>
      <c r="DY94" s="143"/>
      <c r="DZ94" s="143"/>
      <c r="EA94" s="143"/>
      <c r="EB94" s="143"/>
      <c r="EC94" s="143"/>
      <c r="ED94" s="143"/>
      <c r="EE94" s="143"/>
      <c r="EF94" s="143"/>
      <c r="EG94" s="143"/>
      <c r="EH94" s="143"/>
      <c r="EI94" s="143"/>
      <c r="EJ94" s="143"/>
      <c r="EK94" s="143"/>
      <c r="EL94" s="143"/>
      <c r="EM94" s="143"/>
      <c r="EN94" s="143"/>
      <c r="EO94" s="143"/>
      <c r="EP94" s="143"/>
      <c r="EQ94" s="143"/>
      <c r="ER94" s="143"/>
      <c r="ES94" s="143"/>
      <c r="ET94" s="143"/>
      <c r="EU94" s="143"/>
      <c r="EV94" s="143"/>
      <c r="EW94" s="143"/>
      <c r="EX94" s="143"/>
      <c r="EY94" s="143"/>
      <c r="EZ94" s="143"/>
      <c r="FA94" s="143"/>
      <c r="FB94" s="144"/>
      <c r="FC94" s="142"/>
      <c r="FD94" s="142"/>
      <c r="FE94" s="142"/>
      <c r="FF94" s="142"/>
      <c r="FG94" s="142"/>
      <c r="FH94" s="142"/>
      <c r="FI94" s="142"/>
      <c r="FJ94" s="142"/>
      <c r="FK94" s="142"/>
      <c r="FL94" s="142"/>
      <c r="FM94" s="142"/>
      <c r="FN94" s="142"/>
      <c r="FO94" s="142"/>
      <c r="FP94" s="142"/>
      <c r="FQ94" s="142"/>
      <c r="FR94" s="142"/>
      <c r="FS94" s="142"/>
      <c r="FT94" s="142"/>
      <c r="FU94" s="142"/>
      <c r="FV94" s="142"/>
      <c r="FW94" s="142"/>
      <c r="FX94" s="142"/>
      <c r="FY94" s="142"/>
      <c r="FZ94" s="142"/>
      <c r="GA94" s="142"/>
      <c r="GB94" s="142"/>
      <c r="GC94" s="142"/>
      <c r="GD94" s="142"/>
      <c r="GE94" s="142"/>
      <c r="GF94" s="142"/>
      <c r="GG94" s="142"/>
      <c r="GH94" s="142"/>
      <c r="GI94" s="142"/>
      <c r="GJ94" s="142"/>
      <c r="GK94" s="142"/>
      <c r="GL94" s="142"/>
      <c r="GM94" s="142"/>
      <c r="GN94" s="142"/>
      <c r="GO94" s="142"/>
      <c r="GP94" s="142"/>
      <c r="GQ94" s="142"/>
      <c r="GR94" s="142"/>
      <c r="GS94" s="142"/>
      <c r="GT94" s="142"/>
      <c r="GU94" s="142"/>
      <c r="GV94" s="142"/>
      <c r="GW94" s="142"/>
      <c r="GX94" s="142"/>
      <c r="GY94" s="142"/>
      <c r="GZ94" s="142"/>
      <c r="HA94" s="142"/>
      <c r="HB94" s="142"/>
      <c r="HC94" s="142"/>
      <c r="HD94" s="142"/>
      <c r="HE94" s="142"/>
      <c r="HF94" s="142"/>
      <c r="HG94" s="142"/>
      <c r="HH94" s="142"/>
      <c r="HI94" s="142"/>
      <c r="HJ94" s="142"/>
      <c r="HK94" s="142"/>
      <c r="HL94" s="142"/>
      <c r="HM94" s="142"/>
      <c r="HN94" s="142"/>
      <c r="HO94" s="142"/>
      <c r="HP94" s="142"/>
      <c r="HQ94" s="142"/>
      <c r="HR94" s="142"/>
      <c r="HS94" s="142"/>
      <c r="HT94" s="142"/>
      <c r="HU94" s="142"/>
      <c r="HV94" s="142"/>
      <c r="HW94" s="142"/>
      <c r="HX94" s="142"/>
      <c r="HY94" s="142"/>
    </row>
    <row r="95" spans="1:233" s="69" customFormat="1" ht="48.75" customHeight="1" x14ac:dyDescent="0.25">
      <c r="A95" s="13">
        <v>90</v>
      </c>
      <c r="B95" s="98" t="s">
        <v>542</v>
      </c>
      <c r="C95" s="67">
        <v>44256</v>
      </c>
      <c r="D95" s="67">
        <v>46203</v>
      </c>
      <c r="E95" s="160">
        <f t="shared" ref="E95:E103" si="30">SUM(G95:M95)</f>
        <v>8.8999999999999986</v>
      </c>
      <c r="F95" s="69" t="s">
        <v>175</v>
      </c>
      <c r="I95" s="69">
        <v>1.6</v>
      </c>
      <c r="J95" s="69">
        <v>1.2</v>
      </c>
      <c r="K95" s="69">
        <v>2.25</v>
      </c>
      <c r="L95" s="69">
        <v>2.15</v>
      </c>
      <c r="M95" s="69">
        <v>1.7</v>
      </c>
      <c r="O95" s="92"/>
      <c r="P95" s="69">
        <v>0.4</v>
      </c>
      <c r="Q95" s="9" t="s">
        <v>949</v>
      </c>
      <c r="R95" s="9" t="s">
        <v>120</v>
      </c>
      <c r="S95" s="136" t="s">
        <v>1151</v>
      </c>
      <c r="T95" s="136" t="s">
        <v>1152</v>
      </c>
      <c r="U95" s="136">
        <v>11</v>
      </c>
      <c r="V95" s="136" t="s">
        <v>1060</v>
      </c>
      <c r="W95" s="136" t="s">
        <v>994</v>
      </c>
      <c r="X95" s="136"/>
      <c r="Y95" s="126"/>
      <c r="Z95" s="92" t="s">
        <v>411</v>
      </c>
      <c r="AA95" s="14">
        <v>0</v>
      </c>
      <c r="AB95" s="14">
        <v>0</v>
      </c>
      <c r="AC95" s="9"/>
      <c r="AD95" s="14"/>
      <c r="AE95" s="127">
        <f t="shared" si="17"/>
        <v>0</v>
      </c>
      <c r="AF95" s="127">
        <f t="shared" si="23"/>
        <v>0</v>
      </c>
      <c r="AG95" s="135"/>
      <c r="AH95" s="135"/>
      <c r="AI95" s="135"/>
      <c r="AJ95" s="135"/>
      <c r="AK95" s="135"/>
      <c r="AL95" s="135"/>
      <c r="AM95" s="135"/>
      <c r="AN95" s="135"/>
      <c r="AO95" s="135"/>
      <c r="AP95" s="135"/>
      <c r="AQ95" s="135"/>
      <c r="AR95" s="135"/>
      <c r="AS95" s="135"/>
      <c r="AT95" s="135"/>
      <c r="AU95" s="135"/>
      <c r="AV95" s="135"/>
      <c r="AW95" s="135"/>
      <c r="AX95" s="135"/>
      <c r="AY95" s="135"/>
      <c r="AZ95" s="135"/>
      <c r="BA95" s="135"/>
      <c r="BB95" s="135"/>
      <c r="BC95" s="135"/>
      <c r="BD95" s="135"/>
      <c r="BE95" s="135"/>
      <c r="BF95" s="135"/>
      <c r="BG95" s="135"/>
      <c r="BH95" s="135"/>
      <c r="BI95" s="135"/>
      <c r="BJ95" s="135"/>
      <c r="BK95" s="135"/>
      <c r="BL95" s="135"/>
      <c r="BM95" s="135"/>
      <c r="BN95" s="135"/>
      <c r="BO95" s="135"/>
      <c r="BP95" s="135"/>
      <c r="BQ95" s="135"/>
      <c r="BR95" s="135"/>
      <c r="BS95" s="135"/>
      <c r="BT95" s="135"/>
      <c r="BU95" s="135"/>
      <c r="BV95" s="135"/>
      <c r="BW95" s="135"/>
      <c r="BX95" s="135"/>
      <c r="BY95" s="135"/>
      <c r="BZ95" s="135"/>
      <c r="CA95" s="135"/>
      <c r="CB95" s="135"/>
      <c r="CC95" s="135"/>
      <c r="CD95" s="135"/>
      <c r="CE95" s="135"/>
      <c r="CF95" s="135"/>
      <c r="CG95" s="135"/>
      <c r="CH95" s="135"/>
      <c r="CI95" s="135"/>
      <c r="CJ95" s="135"/>
      <c r="CK95" s="135"/>
      <c r="CL95" s="135"/>
      <c r="CM95" s="135"/>
      <c r="CN95" s="135"/>
      <c r="CO95" s="135"/>
      <c r="CP95" s="135"/>
      <c r="CQ95" s="135"/>
      <c r="CR95" s="135"/>
      <c r="CS95" s="135"/>
      <c r="CT95" s="135"/>
      <c r="CU95" s="135"/>
      <c r="CV95" s="135"/>
      <c r="CW95" s="135"/>
      <c r="CX95" s="135"/>
      <c r="CY95" s="135"/>
      <c r="CZ95" s="135"/>
      <c r="DA95" s="135"/>
      <c r="DB95" s="135"/>
      <c r="DC95" s="135"/>
      <c r="DD95" s="135"/>
      <c r="DE95" s="135"/>
      <c r="DF95" s="135"/>
      <c r="DG95" s="135"/>
      <c r="DH95" s="135"/>
      <c r="DI95" s="135"/>
      <c r="DJ95" s="135"/>
      <c r="DK95" s="135"/>
      <c r="DL95" s="135"/>
      <c r="DM95" s="135"/>
      <c r="DN95" s="135"/>
      <c r="DO95" s="135"/>
      <c r="DP95" s="135"/>
      <c r="DQ95" s="135"/>
      <c r="DR95" s="135"/>
      <c r="DS95" s="135"/>
      <c r="DT95" s="135"/>
      <c r="DU95" s="135"/>
      <c r="DV95" s="135"/>
      <c r="DW95" s="135"/>
      <c r="DX95" s="135"/>
      <c r="DY95" s="135"/>
      <c r="DZ95" s="135"/>
      <c r="EA95" s="135"/>
      <c r="EB95" s="135"/>
      <c r="EC95" s="135"/>
      <c r="ED95" s="135"/>
      <c r="EE95" s="135"/>
      <c r="EF95" s="135"/>
      <c r="EG95" s="135"/>
      <c r="EH95" s="135"/>
      <c r="EI95" s="135"/>
      <c r="EJ95" s="135"/>
      <c r="EK95" s="135"/>
      <c r="EL95" s="135"/>
      <c r="EM95" s="135"/>
      <c r="EN95" s="135"/>
      <c r="EO95" s="135"/>
      <c r="EP95" s="135"/>
      <c r="EQ95" s="135"/>
      <c r="ER95" s="135"/>
      <c r="ES95" s="135"/>
      <c r="ET95" s="135"/>
      <c r="EU95" s="135"/>
      <c r="EV95" s="135"/>
      <c r="EW95" s="135"/>
      <c r="EX95" s="135"/>
      <c r="EY95" s="135"/>
      <c r="EZ95" s="135"/>
      <c r="FA95" s="135"/>
      <c r="FB95" s="131"/>
      <c r="FC95" s="126"/>
      <c r="FD95" s="126"/>
      <c r="FE95" s="126"/>
      <c r="FF95" s="126"/>
      <c r="FG95" s="126"/>
      <c r="FH95" s="126"/>
      <c r="FI95" s="126"/>
      <c r="FJ95" s="126"/>
      <c r="FK95" s="126"/>
      <c r="FL95" s="126"/>
      <c r="FM95" s="126"/>
      <c r="FN95" s="126"/>
      <c r="FO95" s="126"/>
      <c r="FP95" s="126"/>
      <c r="FQ95" s="126"/>
      <c r="FR95" s="126"/>
      <c r="FS95" s="126"/>
      <c r="FT95" s="126"/>
      <c r="FU95" s="126"/>
      <c r="FV95" s="126"/>
      <c r="FW95" s="126"/>
      <c r="FX95" s="126"/>
      <c r="FY95" s="126"/>
      <c r="FZ95" s="126"/>
      <c r="GA95" s="126"/>
      <c r="GB95" s="126"/>
      <c r="GC95" s="126"/>
      <c r="GD95" s="126"/>
      <c r="GE95" s="126"/>
      <c r="GF95" s="126"/>
      <c r="GG95" s="126"/>
      <c r="GH95" s="126"/>
      <c r="GI95" s="126"/>
      <c r="GJ95" s="126"/>
      <c r="GK95" s="126"/>
      <c r="GL95" s="126"/>
      <c r="GM95" s="126"/>
      <c r="GN95" s="126"/>
      <c r="GO95" s="126"/>
      <c r="GP95" s="126"/>
      <c r="GQ95" s="126"/>
      <c r="GR95" s="126"/>
      <c r="GS95" s="126"/>
      <c r="GT95" s="126"/>
      <c r="GU95" s="126"/>
      <c r="GV95" s="126"/>
      <c r="GW95" s="126"/>
      <c r="GX95" s="126"/>
      <c r="GY95" s="126"/>
      <c r="GZ95" s="126"/>
      <c r="HA95" s="126"/>
      <c r="HB95" s="126"/>
      <c r="HC95" s="126"/>
      <c r="HD95" s="126"/>
      <c r="HE95" s="126"/>
      <c r="HF95" s="126"/>
      <c r="HG95" s="126"/>
      <c r="HH95" s="126"/>
      <c r="HI95" s="126"/>
      <c r="HJ95" s="126"/>
      <c r="HK95" s="126"/>
      <c r="HL95" s="126"/>
      <c r="HM95" s="126"/>
      <c r="HN95" s="126"/>
      <c r="HO95" s="126"/>
      <c r="HP95" s="126"/>
      <c r="HQ95" s="126"/>
      <c r="HR95" s="126"/>
      <c r="HS95" s="126"/>
      <c r="HT95" s="126"/>
      <c r="HU95" s="126"/>
      <c r="HV95" s="126"/>
      <c r="HW95" s="126"/>
      <c r="HX95" s="126"/>
      <c r="HY95" s="126"/>
    </row>
    <row r="96" spans="1:233" s="69" customFormat="1" ht="49.5" customHeight="1" x14ac:dyDescent="0.25">
      <c r="A96" s="13">
        <v>91</v>
      </c>
      <c r="B96" s="98" t="s">
        <v>543</v>
      </c>
      <c r="C96" s="67">
        <v>44256</v>
      </c>
      <c r="D96" s="67">
        <v>46203</v>
      </c>
      <c r="E96" s="160">
        <f t="shared" si="30"/>
        <v>83</v>
      </c>
      <c r="F96" s="69" t="s">
        <v>175</v>
      </c>
      <c r="I96" s="69">
        <v>1.39</v>
      </c>
      <c r="J96" s="69">
        <v>8.0299999999999994</v>
      </c>
      <c r="K96" s="69">
        <v>39.36</v>
      </c>
      <c r="L96" s="69">
        <v>24.12</v>
      </c>
      <c r="M96" s="69">
        <v>10.1</v>
      </c>
      <c r="O96" s="92"/>
      <c r="P96" s="69">
        <v>18.260000000000002</v>
      </c>
      <c r="Q96" s="9" t="s">
        <v>949</v>
      </c>
      <c r="R96" s="9" t="s">
        <v>124</v>
      </c>
      <c r="S96" s="136" t="s">
        <v>1153</v>
      </c>
      <c r="T96" s="136" t="s">
        <v>789</v>
      </c>
      <c r="U96" s="136">
        <v>23</v>
      </c>
      <c r="V96" s="136" t="s">
        <v>992</v>
      </c>
      <c r="W96" s="136" t="s">
        <v>993</v>
      </c>
      <c r="X96" s="136"/>
      <c r="Y96" s="126"/>
      <c r="Z96" s="92" t="s">
        <v>383</v>
      </c>
      <c r="AA96" s="14">
        <v>0</v>
      </c>
      <c r="AB96" s="14">
        <v>0</v>
      </c>
      <c r="AC96" s="9" t="s">
        <v>228</v>
      </c>
      <c r="AD96" s="14">
        <v>1</v>
      </c>
      <c r="AE96" s="127">
        <f t="shared" si="17"/>
        <v>0</v>
      </c>
      <c r="AF96" s="127">
        <f t="shared" si="23"/>
        <v>83</v>
      </c>
      <c r="AG96" s="135"/>
      <c r="AH96" s="135"/>
      <c r="AI96" s="135"/>
      <c r="AJ96" s="135"/>
      <c r="AK96" s="135"/>
      <c r="AL96" s="135"/>
      <c r="AM96" s="135"/>
      <c r="AN96" s="135"/>
      <c r="AO96" s="135"/>
      <c r="AP96" s="135"/>
      <c r="AQ96" s="135"/>
      <c r="AR96" s="135"/>
      <c r="AS96" s="135"/>
      <c r="AT96" s="135"/>
      <c r="AU96" s="135"/>
      <c r="AV96" s="135"/>
      <c r="AW96" s="135"/>
      <c r="AX96" s="135"/>
      <c r="AY96" s="135"/>
      <c r="AZ96" s="135"/>
      <c r="BA96" s="135"/>
      <c r="BB96" s="135"/>
      <c r="BC96" s="135"/>
      <c r="BD96" s="135"/>
      <c r="BE96" s="135"/>
      <c r="BF96" s="135"/>
      <c r="BG96" s="135"/>
      <c r="BH96" s="135"/>
      <c r="BI96" s="135"/>
      <c r="BJ96" s="135"/>
      <c r="BK96" s="135"/>
      <c r="BL96" s="135"/>
      <c r="BM96" s="135"/>
      <c r="BN96" s="135"/>
      <c r="BO96" s="135"/>
      <c r="BP96" s="135"/>
      <c r="BQ96" s="135"/>
      <c r="BR96" s="135"/>
      <c r="BS96" s="135"/>
      <c r="BT96" s="135"/>
      <c r="BU96" s="135"/>
      <c r="BV96" s="135"/>
      <c r="BW96" s="135"/>
      <c r="BX96" s="135"/>
      <c r="BY96" s="135"/>
      <c r="BZ96" s="135"/>
      <c r="CA96" s="135"/>
      <c r="CB96" s="135"/>
      <c r="CC96" s="135"/>
      <c r="CD96" s="135"/>
      <c r="CE96" s="135"/>
      <c r="CF96" s="135"/>
      <c r="CG96" s="135"/>
      <c r="CH96" s="135"/>
      <c r="CI96" s="135"/>
      <c r="CJ96" s="135"/>
      <c r="CK96" s="135"/>
      <c r="CL96" s="135"/>
      <c r="CM96" s="135"/>
      <c r="CN96" s="135"/>
      <c r="CO96" s="135"/>
      <c r="CP96" s="135"/>
      <c r="CQ96" s="135"/>
      <c r="CR96" s="135"/>
      <c r="CS96" s="135"/>
      <c r="CT96" s="135"/>
      <c r="CU96" s="135"/>
      <c r="CV96" s="135"/>
      <c r="CW96" s="135"/>
      <c r="CX96" s="135"/>
      <c r="CY96" s="135"/>
      <c r="CZ96" s="135"/>
      <c r="DA96" s="135"/>
      <c r="DB96" s="135"/>
      <c r="DC96" s="135"/>
      <c r="DD96" s="135"/>
      <c r="DE96" s="135"/>
      <c r="DF96" s="135"/>
      <c r="DG96" s="135"/>
      <c r="DH96" s="135"/>
      <c r="DI96" s="135"/>
      <c r="DJ96" s="135"/>
      <c r="DK96" s="135"/>
      <c r="DL96" s="135"/>
      <c r="DM96" s="135"/>
      <c r="DN96" s="135"/>
      <c r="DO96" s="135"/>
      <c r="DP96" s="135"/>
      <c r="DQ96" s="135"/>
      <c r="DR96" s="135"/>
      <c r="DS96" s="135"/>
      <c r="DT96" s="135"/>
      <c r="DU96" s="135"/>
      <c r="DV96" s="135"/>
      <c r="DW96" s="135"/>
      <c r="DX96" s="135"/>
      <c r="DY96" s="135"/>
      <c r="DZ96" s="135"/>
      <c r="EA96" s="135"/>
      <c r="EB96" s="135"/>
      <c r="EC96" s="135"/>
      <c r="ED96" s="135"/>
      <c r="EE96" s="135"/>
      <c r="EF96" s="135"/>
      <c r="EG96" s="135"/>
      <c r="EH96" s="135"/>
      <c r="EI96" s="135"/>
      <c r="EJ96" s="135"/>
      <c r="EK96" s="135"/>
      <c r="EL96" s="135"/>
      <c r="EM96" s="135"/>
      <c r="EN96" s="135"/>
      <c r="EO96" s="135"/>
      <c r="EP96" s="135"/>
      <c r="EQ96" s="135"/>
      <c r="ER96" s="135"/>
      <c r="ES96" s="135"/>
      <c r="ET96" s="135"/>
      <c r="EU96" s="135"/>
      <c r="EV96" s="135"/>
      <c r="EW96" s="135"/>
      <c r="EX96" s="135"/>
      <c r="EY96" s="135"/>
      <c r="EZ96" s="135"/>
      <c r="FA96" s="135"/>
      <c r="FB96" s="131"/>
      <c r="FC96" s="126"/>
      <c r="FD96" s="126"/>
      <c r="FE96" s="126"/>
      <c r="FF96" s="126"/>
      <c r="FG96" s="126"/>
      <c r="FH96" s="126"/>
      <c r="FI96" s="126"/>
      <c r="FJ96" s="126"/>
      <c r="FK96" s="126"/>
      <c r="FL96" s="126"/>
      <c r="FM96" s="126"/>
      <c r="FN96" s="126"/>
      <c r="FO96" s="126"/>
      <c r="FP96" s="126"/>
      <c r="FQ96" s="126"/>
      <c r="FR96" s="126"/>
      <c r="FS96" s="126"/>
      <c r="FT96" s="126"/>
      <c r="FU96" s="126"/>
      <c r="FV96" s="126"/>
      <c r="FW96" s="126"/>
      <c r="FX96" s="126"/>
      <c r="FY96" s="126"/>
      <c r="FZ96" s="126"/>
      <c r="GA96" s="126"/>
      <c r="GB96" s="126"/>
      <c r="GC96" s="126"/>
      <c r="GD96" s="126"/>
      <c r="GE96" s="126"/>
      <c r="GF96" s="126"/>
      <c r="GG96" s="126"/>
      <c r="GH96" s="126"/>
      <c r="GI96" s="126"/>
      <c r="GJ96" s="126"/>
      <c r="GK96" s="126"/>
      <c r="GL96" s="126"/>
      <c r="GM96" s="126"/>
      <c r="GN96" s="126"/>
      <c r="GO96" s="126"/>
      <c r="GP96" s="126"/>
      <c r="GQ96" s="126"/>
      <c r="GR96" s="126"/>
      <c r="GS96" s="126"/>
      <c r="GT96" s="126"/>
      <c r="GU96" s="126"/>
      <c r="GV96" s="126"/>
      <c r="GW96" s="126"/>
      <c r="GX96" s="126"/>
      <c r="GY96" s="126"/>
      <c r="GZ96" s="126"/>
      <c r="HA96" s="126"/>
      <c r="HB96" s="126"/>
      <c r="HC96" s="126"/>
      <c r="HD96" s="126"/>
      <c r="HE96" s="126"/>
      <c r="HF96" s="126"/>
      <c r="HG96" s="126"/>
      <c r="HH96" s="126"/>
      <c r="HI96" s="126"/>
      <c r="HJ96" s="126"/>
      <c r="HK96" s="126"/>
      <c r="HL96" s="126"/>
      <c r="HM96" s="126"/>
      <c r="HN96" s="126"/>
      <c r="HO96" s="126"/>
      <c r="HP96" s="126"/>
      <c r="HQ96" s="126"/>
      <c r="HR96" s="126"/>
      <c r="HS96" s="126"/>
      <c r="HT96" s="126"/>
      <c r="HU96" s="126"/>
      <c r="HV96" s="126"/>
      <c r="HW96" s="126"/>
      <c r="HX96" s="126"/>
      <c r="HY96" s="126"/>
    </row>
    <row r="97" spans="1:233" s="69" customFormat="1" ht="48.75" customHeight="1" x14ac:dyDescent="0.25">
      <c r="A97" s="13">
        <v>92</v>
      </c>
      <c r="B97" s="98" t="s">
        <v>588</v>
      </c>
      <c r="C97" s="67">
        <v>44440</v>
      </c>
      <c r="D97" s="67">
        <v>46203</v>
      </c>
      <c r="E97" s="160">
        <f t="shared" si="30"/>
        <v>4.8900000000000006</v>
      </c>
      <c r="F97" s="69" t="s">
        <v>175</v>
      </c>
      <c r="I97" s="69">
        <v>0.5</v>
      </c>
      <c r="J97" s="69">
        <v>1.49</v>
      </c>
      <c r="K97" s="69">
        <v>1</v>
      </c>
      <c r="L97" s="69">
        <v>1.9</v>
      </c>
      <c r="O97" s="92"/>
      <c r="P97" s="69">
        <v>1.08</v>
      </c>
      <c r="Q97" s="9" t="s">
        <v>949</v>
      </c>
      <c r="R97" s="9" t="s">
        <v>121</v>
      </c>
      <c r="S97" s="136" t="s">
        <v>1154</v>
      </c>
      <c r="T97" s="136" t="s">
        <v>790</v>
      </c>
      <c r="U97" s="136"/>
      <c r="V97" s="136"/>
      <c r="W97" s="136" t="s">
        <v>791</v>
      </c>
      <c r="X97" s="136"/>
      <c r="Y97" s="126"/>
      <c r="Z97" s="92" t="s">
        <v>411</v>
      </c>
      <c r="AA97" s="14">
        <v>0</v>
      </c>
      <c r="AB97" s="14">
        <v>0</v>
      </c>
      <c r="AC97" s="9"/>
      <c r="AD97" s="14"/>
      <c r="AE97" s="127">
        <f t="shared" si="17"/>
        <v>0</v>
      </c>
      <c r="AF97" s="127">
        <f t="shared" si="23"/>
        <v>0</v>
      </c>
      <c r="AG97" s="135"/>
      <c r="AH97" s="135"/>
      <c r="AI97" s="135"/>
      <c r="AJ97" s="135"/>
      <c r="AK97" s="135"/>
      <c r="AL97" s="135"/>
      <c r="AM97" s="135"/>
      <c r="AN97" s="135"/>
      <c r="AO97" s="135"/>
      <c r="AP97" s="135"/>
      <c r="AQ97" s="135"/>
      <c r="AR97" s="135"/>
      <c r="AS97" s="135"/>
      <c r="AT97" s="135"/>
      <c r="AU97" s="135"/>
      <c r="AV97" s="135"/>
      <c r="AW97" s="135"/>
      <c r="AX97" s="135"/>
      <c r="AY97" s="135"/>
      <c r="AZ97" s="135"/>
      <c r="BA97" s="135"/>
      <c r="BB97" s="135"/>
      <c r="BC97" s="135"/>
      <c r="BD97" s="135"/>
      <c r="BE97" s="135"/>
      <c r="BF97" s="135"/>
      <c r="BG97" s="135"/>
      <c r="BH97" s="135"/>
      <c r="BI97" s="135"/>
      <c r="BJ97" s="135"/>
      <c r="BK97" s="135"/>
      <c r="BL97" s="135"/>
      <c r="BM97" s="135"/>
      <c r="BN97" s="135"/>
      <c r="BO97" s="135"/>
      <c r="BP97" s="135"/>
      <c r="BQ97" s="135"/>
      <c r="BR97" s="135"/>
      <c r="BS97" s="135"/>
      <c r="BT97" s="135"/>
      <c r="BU97" s="135"/>
      <c r="BV97" s="135"/>
      <c r="BW97" s="135"/>
      <c r="BX97" s="135"/>
      <c r="BY97" s="135"/>
      <c r="BZ97" s="135"/>
      <c r="CA97" s="135"/>
      <c r="CB97" s="135"/>
      <c r="CC97" s="135"/>
      <c r="CD97" s="135"/>
      <c r="CE97" s="135"/>
      <c r="CF97" s="135"/>
      <c r="CG97" s="135"/>
      <c r="CH97" s="135"/>
      <c r="CI97" s="135"/>
      <c r="CJ97" s="135"/>
      <c r="CK97" s="135"/>
      <c r="CL97" s="135"/>
      <c r="CM97" s="135"/>
      <c r="CN97" s="135"/>
      <c r="CO97" s="135"/>
      <c r="CP97" s="135"/>
      <c r="CQ97" s="135"/>
      <c r="CR97" s="135"/>
      <c r="CS97" s="135"/>
      <c r="CT97" s="135"/>
      <c r="CU97" s="135"/>
      <c r="CV97" s="135"/>
      <c r="CW97" s="135"/>
      <c r="CX97" s="135"/>
      <c r="CY97" s="135"/>
      <c r="CZ97" s="135"/>
      <c r="DA97" s="135"/>
      <c r="DB97" s="135"/>
      <c r="DC97" s="135"/>
      <c r="DD97" s="135"/>
      <c r="DE97" s="135"/>
      <c r="DF97" s="135"/>
      <c r="DG97" s="135"/>
      <c r="DH97" s="135"/>
      <c r="DI97" s="135"/>
      <c r="DJ97" s="135"/>
      <c r="DK97" s="135"/>
      <c r="DL97" s="135"/>
      <c r="DM97" s="135"/>
      <c r="DN97" s="135"/>
      <c r="DO97" s="135"/>
      <c r="DP97" s="135"/>
      <c r="DQ97" s="135"/>
      <c r="DR97" s="135"/>
      <c r="DS97" s="135"/>
      <c r="DT97" s="135"/>
      <c r="DU97" s="135"/>
      <c r="DV97" s="135"/>
      <c r="DW97" s="135"/>
      <c r="DX97" s="135"/>
      <c r="DY97" s="135"/>
      <c r="DZ97" s="135"/>
      <c r="EA97" s="135"/>
      <c r="EB97" s="135"/>
      <c r="EC97" s="135"/>
      <c r="ED97" s="135"/>
      <c r="EE97" s="135"/>
      <c r="EF97" s="135"/>
      <c r="EG97" s="135"/>
      <c r="EH97" s="135"/>
      <c r="EI97" s="135"/>
      <c r="EJ97" s="135"/>
      <c r="EK97" s="135"/>
      <c r="EL97" s="135"/>
      <c r="EM97" s="135"/>
      <c r="EN97" s="135"/>
      <c r="EO97" s="135"/>
      <c r="EP97" s="135"/>
      <c r="EQ97" s="135"/>
      <c r="ER97" s="135"/>
      <c r="ES97" s="135"/>
      <c r="ET97" s="135"/>
      <c r="EU97" s="135"/>
      <c r="EV97" s="135"/>
      <c r="EW97" s="135"/>
      <c r="EX97" s="135"/>
      <c r="EY97" s="135"/>
      <c r="EZ97" s="135"/>
      <c r="FA97" s="135"/>
      <c r="FB97" s="131"/>
      <c r="FC97" s="126"/>
      <c r="FD97" s="126"/>
      <c r="FE97" s="126"/>
      <c r="FF97" s="126"/>
      <c r="FG97" s="126"/>
      <c r="FH97" s="126"/>
      <c r="FI97" s="126"/>
      <c r="FJ97" s="126"/>
      <c r="FK97" s="126"/>
      <c r="FL97" s="126"/>
      <c r="FM97" s="126"/>
      <c r="FN97" s="126"/>
      <c r="FO97" s="126"/>
      <c r="FP97" s="126"/>
      <c r="FQ97" s="126"/>
      <c r="FR97" s="126"/>
      <c r="FS97" s="126"/>
      <c r="FT97" s="126"/>
      <c r="FU97" s="126"/>
      <c r="FV97" s="126"/>
      <c r="FW97" s="126"/>
      <c r="FX97" s="126"/>
      <c r="FY97" s="126"/>
      <c r="FZ97" s="126"/>
      <c r="GA97" s="126"/>
      <c r="GB97" s="126"/>
      <c r="GC97" s="126"/>
      <c r="GD97" s="126"/>
      <c r="GE97" s="126"/>
      <c r="GF97" s="126"/>
      <c r="GG97" s="126"/>
      <c r="GH97" s="126"/>
      <c r="GI97" s="126"/>
      <c r="GJ97" s="126"/>
      <c r="GK97" s="126"/>
      <c r="GL97" s="126"/>
      <c r="GM97" s="126"/>
      <c r="GN97" s="126"/>
      <c r="GO97" s="126"/>
      <c r="GP97" s="126"/>
      <c r="GQ97" s="126"/>
      <c r="GR97" s="126"/>
      <c r="GS97" s="126"/>
      <c r="GT97" s="126"/>
      <c r="GU97" s="126"/>
      <c r="GV97" s="126"/>
      <c r="GW97" s="126"/>
      <c r="GX97" s="126"/>
      <c r="GY97" s="126"/>
      <c r="GZ97" s="126"/>
      <c r="HA97" s="126"/>
      <c r="HB97" s="126"/>
      <c r="HC97" s="126"/>
      <c r="HD97" s="126"/>
      <c r="HE97" s="126"/>
      <c r="HF97" s="126"/>
      <c r="HG97" s="126"/>
      <c r="HH97" s="126"/>
      <c r="HI97" s="126"/>
      <c r="HJ97" s="126"/>
      <c r="HK97" s="126"/>
      <c r="HL97" s="126"/>
      <c r="HM97" s="126"/>
      <c r="HN97" s="126"/>
      <c r="HO97" s="126"/>
      <c r="HP97" s="126"/>
      <c r="HQ97" s="126"/>
      <c r="HR97" s="126"/>
      <c r="HS97" s="126"/>
      <c r="HT97" s="126"/>
      <c r="HU97" s="126"/>
      <c r="HV97" s="126"/>
      <c r="HW97" s="126"/>
      <c r="HX97" s="126"/>
      <c r="HY97" s="126"/>
    </row>
    <row r="98" spans="1:233" s="69" customFormat="1" ht="48.75" customHeight="1" x14ac:dyDescent="0.25">
      <c r="A98" s="13">
        <v>93</v>
      </c>
      <c r="B98" s="98" t="s">
        <v>588</v>
      </c>
      <c r="C98" s="67">
        <v>44440</v>
      </c>
      <c r="D98" s="67">
        <v>46203</v>
      </c>
      <c r="E98" s="160">
        <f t="shared" ref="E98" si="31">SUM(G98:M98)</f>
        <v>18.11</v>
      </c>
      <c r="F98" s="69" t="s">
        <v>175</v>
      </c>
      <c r="I98" s="69">
        <v>0.5</v>
      </c>
      <c r="J98" s="69">
        <v>0.51</v>
      </c>
      <c r="K98" s="69">
        <v>3</v>
      </c>
      <c r="L98" s="69">
        <v>7</v>
      </c>
      <c r="M98" s="69">
        <v>7.1</v>
      </c>
      <c r="O98" s="92"/>
      <c r="P98" s="69">
        <v>3.98</v>
      </c>
      <c r="Q98" s="9" t="s">
        <v>949</v>
      </c>
      <c r="R98" s="9" t="s">
        <v>121</v>
      </c>
      <c r="S98" s="136" t="s">
        <v>1155</v>
      </c>
      <c r="T98" s="136" t="s">
        <v>1156</v>
      </c>
      <c r="U98" s="136"/>
      <c r="V98" s="136"/>
      <c r="W98" s="136" t="s">
        <v>791</v>
      </c>
      <c r="X98" s="136"/>
      <c r="Y98" s="126"/>
      <c r="Z98" s="92" t="s">
        <v>380</v>
      </c>
      <c r="AA98" s="14">
        <v>0</v>
      </c>
      <c r="AB98" s="14">
        <v>0</v>
      </c>
      <c r="AC98" s="9"/>
      <c r="AD98" s="14"/>
      <c r="AE98" s="127">
        <f t="shared" si="17"/>
        <v>0</v>
      </c>
      <c r="AF98" s="127">
        <f t="shared" si="23"/>
        <v>0</v>
      </c>
      <c r="AG98" s="135"/>
      <c r="AH98" s="135"/>
      <c r="AI98" s="135"/>
      <c r="AJ98" s="135"/>
      <c r="AK98" s="135"/>
      <c r="AL98" s="135"/>
      <c r="AM98" s="135"/>
      <c r="AN98" s="135"/>
      <c r="AO98" s="135"/>
      <c r="AP98" s="135"/>
      <c r="AQ98" s="135"/>
      <c r="AR98" s="135"/>
      <c r="AS98" s="135"/>
      <c r="AT98" s="135"/>
      <c r="AU98" s="135"/>
      <c r="AV98" s="135"/>
      <c r="AW98" s="135"/>
      <c r="AX98" s="135"/>
      <c r="AY98" s="135"/>
      <c r="AZ98" s="135"/>
      <c r="BA98" s="135"/>
      <c r="BB98" s="135"/>
      <c r="BC98" s="135"/>
      <c r="BD98" s="135"/>
      <c r="BE98" s="135"/>
      <c r="BF98" s="135"/>
      <c r="BG98" s="135"/>
      <c r="BH98" s="135"/>
      <c r="BI98" s="135"/>
      <c r="BJ98" s="135"/>
      <c r="BK98" s="135"/>
      <c r="BL98" s="135"/>
      <c r="BM98" s="135"/>
      <c r="BN98" s="135"/>
      <c r="BO98" s="135"/>
      <c r="BP98" s="135"/>
      <c r="BQ98" s="135"/>
      <c r="BR98" s="135"/>
      <c r="BS98" s="135"/>
      <c r="BT98" s="135"/>
      <c r="BU98" s="135"/>
      <c r="BV98" s="135"/>
      <c r="BW98" s="135"/>
      <c r="BX98" s="135"/>
      <c r="BY98" s="135"/>
      <c r="BZ98" s="135"/>
      <c r="CA98" s="135"/>
      <c r="CB98" s="135"/>
      <c r="CC98" s="135"/>
      <c r="CD98" s="135"/>
      <c r="CE98" s="135"/>
      <c r="CF98" s="135"/>
      <c r="CG98" s="135"/>
      <c r="CH98" s="135"/>
      <c r="CI98" s="135"/>
      <c r="CJ98" s="135"/>
      <c r="CK98" s="135"/>
      <c r="CL98" s="135"/>
      <c r="CM98" s="135"/>
      <c r="CN98" s="135"/>
      <c r="CO98" s="135"/>
      <c r="CP98" s="135"/>
      <c r="CQ98" s="135"/>
      <c r="CR98" s="135"/>
      <c r="CS98" s="135"/>
      <c r="CT98" s="135"/>
      <c r="CU98" s="135"/>
      <c r="CV98" s="135"/>
      <c r="CW98" s="135"/>
      <c r="CX98" s="135"/>
      <c r="CY98" s="135"/>
      <c r="CZ98" s="135"/>
      <c r="DA98" s="135"/>
      <c r="DB98" s="135"/>
      <c r="DC98" s="135"/>
      <c r="DD98" s="135"/>
      <c r="DE98" s="135"/>
      <c r="DF98" s="135"/>
      <c r="DG98" s="135"/>
      <c r="DH98" s="135"/>
      <c r="DI98" s="135"/>
      <c r="DJ98" s="135"/>
      <c r="DK98" s="135"/>
      <c r="DL98" s="135"/>
      <c r="DM98" s="135"/>
      <c r="DN98" s="135"/>
      <c r="DO98" s="135"/>
      <c r="DP98" s="135"/>
      <c r="DQ98" s="135"/>
      <c r="DR98" s="135"/>
      <c r="DS98" s="135"/>
      <c r="DT98" s="135"/>
      <c r="DU98" s="135"/>
      <c r="DV98" s="135"/>
      <c r="DW98" s="135"/>
      <c r="DX98" s="135"/>
      <c r="DY98" s="135"/>
      <c r="DZ98" s="135"/>
      <c r="EA98" s="135"/>
      <c r="EB98" s="135"/>
      <c r="EC98" s="135"/>
      <c r="ED98" s="135"/>
      <c r="EE98" s="135"/>
      <c r="EF98" s="135"/>
      <c r="EG98" s="135"/>
      <c r="EH98" s="135"/>
      <c r="EI98" s="135"/>
      <c r="EJ98" s="135"/>
      <c r="EK98" s="135"/>
      <c r="EL98" s="135"/>
      <c r="EM98" s="135"/>
      <c r="EN98" s="135"/>
      <c r="EO98" s="135"/>
      <c r="EP98" s="135"/>
      <c r="EQ98" s="135"/>
      <c r="ER98" s="135"/>
      <c r="ES98" s="135"/>
      <c r="ET98" s="135"/>
      <c r="EU98" s="135"/>
      <c r="EV98" s="135"/>
      <c r="EW98" s="135"/>
      <c r="EX98" s="135"/>
      <c r="EY98" s="135"/>
      <c r="EZ98" s="135"/>
      <c r="FA98" s="135"/>
      <c r="FB98" s="131"/>
      <c r="FC98" s="126"/>
      <c r="FD98" s="126"/>
      <c r="FE98" s="126"/>
      <c r="FF98" s="126"/>
      <c r="FG98" s="126"/>
      <c r="FH98" s="126"/>
      <c r="FI98" s="126"/>
      <c r="FJ98" s="126"/>
      <c r="FK98" s="126"/>
      <c r="FL98" s="126"/>
      <c r="FM98" s="126"/>
      <c r="FN98" s="126"/>
      <c r="FO98" s="126"/>
      <c r="FP98" s="126"/>
      <c r="FQ98" s="126"/>
      <c r="FR98" s="126"/>
      <c r="FS98" s="126"/>
      <c r="FT98" s="126"/>
      <c r="FU98" s="126"/>
      <c r="FV98" s="126"/>
      <c r="FW98" s="126"/>
      <c r="FX98" s="126"/>
      <c r="FY98" s="126"/>
      <c r="FZ98" s="126"/>
      <c r="GA98" s="126"/>
      <c r="GB98" s="126"/>
      <c r="GC98" s="126"/>
      <c r="GD98" s="126"/>
      <c r="GE98" s="126"/>
      <c r="GF98" s="126"/>
      <c r="GG98" s="126"/>
      <c r="GH98" s="126"/>
      <c r="GI98" s="126"/>
      <c r="GJ98" s="126"/>
      <c r="GK98" s="126"/>
      <c r="GL98" s="126"/>
      <c r="GM98" s="126"/>
      <c r="GN98" s="126"/>
      <c r="GO98" s="126"/>
      <c r="GP98" s="126"/>
      <c r="GQ98" s="126"/>
      <c r="GR98" s="126"/>
      <c r="GS98" s="126"/>
      <c r="GT98" s="126"/>
      <c r="GU98" s="126"/>
      <c r="GV98" s="126"/>
      <c r="GW98" s="126"/>
      <c r="GX98" s="126"/>
      <c r="GY98" s="126"/>
      <c r="GZ98" s="126"/>
      <c r="HA98" s="126"/>
      <c r="HB98" s="126"/>
      <c r="HC98" s="126"/>
      <c r="HD98" s="126"/>
      <c r="HE98" s="126"/>
      <c r="HF98" s="126"/>
      <c r="HG98" s="126"/>
      <c r="HH98" s="126"/>
      <c r="HI98" s="126"/>
      <c r="HJ98" s="126"/>
      <c r="HK98" s="126"/>
      <c r="HL98" s="126"/>
      <c r="HM98" s="126"/>
      <c r="HN98" s="126"/>
      <c r="HO98" s="126"/>
      <c r="HP98" s="126"/>
      <c r="HQ98" s="126"/>
      <c r="HR98" s="126"/>
      <c r="HS98" s="126"/>
      <c r="HT98" s="126"/>
      <c r="HU98" s="126"/>
      <c r="HV98" s="126"/>
      <c r="HW98" s="126"/>
      <c r="HX98" s="126"/>
      <c r="HY98" s="126"/>
    </row>
    <row r="99" spans="1:233" s="69" customFormat="1" ht="48.75" customHeight="1" x14ac:dyDescent="0.25">
      <c r="A99" s="13">
        <v>94</v>
      </c>
      <c r="B99" s="98" t="s">
        <v>788</v>
      </c>
      <c r="C99" s="67">
        <v>44317</v>
      </c>
      <c r="D99" s="67">
        <v>46203</v>
      </c>
      <c r="E99" s="160">
        <f t="shared" si="30"/>
        <v>110</v>
      </c>
      <c r="F99" s="69" t="s">
        <v>175</v>
      </c>
      <c r="I99" s="69">
        <v>2.15</v>
      </c>
      <c r="J99" s="69">
        <v>16.61</v>
      </c>
      <c r="K99" s="69">
        <v>20.53</v>
      </c>
      <c r="L99" s="69">
        <v>29.1</v>
      </c>
      <c r="M99" s="69">
        <v>41.61</v>
      </c>
      <c r="O99" s="92"/>
      <c r="P99" s="69">
        <v>60.8</v>
      </c>
      <c r="Q99" s="9" t="s">
        <v>1150</v>
      </c>
      <c r="R99" s="9" t="s">
        <v>121</v>
      </c>
      <c r="S99" s="136" t="s">
        <v>991</v>
      </c>
      <c r="T99" s="136" t="s">
        <v>1157</v>
      </c>
      <c r="U99" s="136"/>
      <c r="V99" s="136"/>
      <c r="W99" s="136" t="s">
        <v>1158</v>
      </c>
      <c r="X99" s="136"/>
      <c r="Y99" s="126"/>
      <c r="Z99" s="92" t="s">
        <v>380</v>
      </c>
      <c r="AA99" s="14">
        <v>0</v>
      </c>
      <c r="AB99" s="14">
        <v>0</v>
      </c>
      <c r="AC99" s="9"/>
      <c r="AD99" s="14"/>
      <c r="AE99" s="127">
        <f t="shared" si="17"/>
        <v>0</v>
      </c>
      <c r="AF99" s="127">
        <f t="shared" si="23"/>
        <v>0</v>
      </c>
      <c r="AG99" s="135"/>
      <c r="AH99" s="135"/>
      <c r="AI99" s="135"/>
      <c r="AJ99" s="135"/>
      <c r="AK99" s="135"/>
      <c r="AL99" s="135"/>
      <c r="AM99" s="135"/>
      <c r="AN99" s="135"/>
      <c r="AO99" s="135"/>
      <c r="AP99" s="135"/>
      <c r="AQ99" s="135"/>
      <c r="AR99" s="135"/>
      <c r="AS99" s="135"/>
      <c r="AT99" s="135"/>
      <c r="AU99" s="135"/>
      <c r="AV99" s="135"/>
      <c r="AW99" s="135"/>
      <c r="AX99" s="135"/>
      <c r="AY99" s="135"/>
      <c r="AZ99" s="135"/>
      <c r="BA99" s="135"/>
      <c r="BB99" s="135"/>
      <c r="BC99" s="135"/>
      <c r="BD99" s="135"/>
      <c r="BE99" s="135"/>
      <c r="BF99" s="135"/>
      <c r="BG99" s="135"/>
      <c r="BH99" s="135"/>
      <c r="BI99" s="135"/>
      <c r="BJ99" s="135"/>
      <c r="BK99" s="135"/>
      <c r="BL99" s="135"/>
      <c r="BM99" s="135"/>
      <c r="BN99" s="135"/>
      <c r="BO99" s="135"/>
      <c r="BP99" s="135"/>
      <c r="BQ99" s="135"/>
      <c r="BR99" s="135"/>
      <c r="BS99" s="135"/>
      <c r="BT99" s="135"/>
      <c r="BU99" s="135"/>
      <c r="BV99" s="135"/>
      <c r="BW99" s="135"/>
      <c r="BX99" s="135"/>
      <c r="BY99" s="135"/>
      <c r="BZ99" s="135"/>
      <c r="CA99" s="135"/>
      <c r="CB99" s="135"/>
      <c r="CC99" s="135"/>
      <c r="CD99" s="135"/>
      <c r="CE99" s="135"/>
      <c r="CF99" s="135"/>
      <c r="CG99" s="135"/>
      <c r="CH99" s="135"/>
      <c r="CI99" s="135"/>
      <c r="CJ99" s="135"/>
      <c r="CK99" s="135"/>
      <c r="CL99" s="135"/>
      <c r="CM99" s="135"/>
      <c r="CN99" s="135"/>
      <c r="CO99" s="135"/>
      <c r="CP99" s="135"/>
      <c r="CQ99" s="135"/>
      <c r="CR99" s="135"/>
      <c r="CS99" s="135"/>
      <c r="CT99" s="135"/>
      <c r="CU99" s="135"/>
      <c r="CV99" s="135"/>
      <c r="CW99" s="135"/>
      <c r="CX99" s="135"/>
      <c r="CY99" s="135"/>
      <c r="CZ99" s="135"/>
      <c r="DA99" s="135"/>
      <c r="DB99" s="135"/>
      <c r="DC99" s="135"/>
      <c r="DD99" s="135"/>
      <c r="DE99" s="135"/>
      <c r="DF99" s="135"/>
      <c r="DG99" s="135"/>
      <c r="DH99" s="135"/>
      <c r="DI99" s="135"/>
      <c r="DJ99" s="135"/>
      <c r="DK99" s="135"/>
      <c r="DL99" s="135"/>
      <c r="DM99" s="135"/>
      <c r="DN99" s="135"/>
      <c r="DO99" s="135"/>
      <c r="DP99" s="135"/>
      <c r="DQ99" s="135"/>
      <c r="DR99" s="135"/>
      <c r="DS99" s="135"/>
      <c r="DT99" s="135"/>
      <c r="DU99" s="135"/>
      <c r="DV99" s="135"/>
      <c r="DW99" s="135"/>
      <c r="DX99" s="135"/>
      <c r="DY99" s="135"/>
      <c r="DZ99" s="135"/>
      <c r="EA99" s="135"/>
      <c r="EB99" s="135"/>
      <c r="EC99" s="135"/>
      <c r="ED99" s="135"/>
      <c r="EE99" s="135"/>
      <c r="EF99" s="135"/>
      <c r="EG99" s="135"/>
      <c r="EH99" s="135"/>
      <c r="EI99" s="135"/>
      <c r="EJ99" s="135"/>
      <c r="EK99" s="135"/>
      <c r="EL99" s="135"/>
      <c r="EM99" s="135"/>
      <c r="EN99" s="135"/>
      <c r="EO99" s="135"/>
      <c r="EP99" s="135"/>
      <c r="EQ99" s="135"/>
      <c r="ER99" s="135"/>
      <c r="ES99" s="135"/>
      <c r="ET99" s="135"/>
      <c r="EU99" s="135"/>
      <c r="EV99" s="135"/>
      <c r="EW99" s="135"/>
      <c r="EX99" s="135"/>
      <c r="EY99" s="135"/>
      <c r="EZ99" s="135"/>
      <c r="FA99" s="135"/>
      <c r="FB99" s="131"/>
      <c r="FC99" s="126"/>
      <c r="FD99" s="126"/>
      <c r="FE99" s="126"/>
      <c r="FF99" s="126"/>
      <c r="FG99" s="126"/>
      <c r="FH99" s="126"/>
      <c r="FI99" s="126"/>
      <c r="FJ99" s="126"/>
      <c r="FK99" s="126"/>
      <c r="FL99" s="126"/>
      <c r="FM99" s="126"/>
      <c r="FN99" s="126"/>
      <c r="FO99" s="126"/>
      <c r="FP99" s="126"/>
      <c r="FQ99" s="126"/>
      <c r="FR99" s="126"/>
      <c r="FS99" s="126"/>
      <c r="FT99" s="126"/>
      <c r="FU99" s="126"/>
      <c r="FV99" s="126"/>
      <c r="FW99" s="126"/>
      <c r="FX99" s="126"/>
      <c r="FY99" s="126"/>
      <c r="FZ99" s="126"/>
      <c r="GA99" s="126"/>
      <c r="GB99" s="126"/>
      <c r="GC99" s="126"/>
      <c r="GD99" s="126"/>
      <c r="GE99" s="126"/>
      <c r="GF99" s="126"/>
      <c r="GG99" s="126"/>
      <c r="GH99" s="126"/>
      <c r="GI99" s="126"/>
      <c r="GJ99" s="126"/>
      <c r="GK99" s="126"/>
      <c r="GL99" s="126"/>
      <c r="GM99" s="126"/>
      <c r="GN99" s="126"/>
      <c r="GO99" s="126"/>
      <c r="GP99" s="126"/>
      <c r="GQ99" s="126"/>
      <c r="GR99" s="126"/>
      <c r="GS99" s="126"/>
      <c r="GT99" s="126"/>
      <c r="GU99" s="126"/>
      <c r="GV99" s="126"/>
      <c r="GW99" s="126"/>
      <c r="GX99" s="126"/>
      <c r="GY99" s="126"/>
      <c r="GZ99" s="126"/>
      <c r="HA99" s="126"/>
      <c r="HB99" s="126"/>
      <c r="HC99" s="126"/>
      <c r="HD99" s="126"/>
      <c r="HE99" s="126"/>
      <c r="HF99" s="126"/>
      <c r="HG99" s="126"/>
      <c r="HH99" s="126"/>
      <c r="HI99" s="126"/>
      <c r="HJ99" s="126"/>
      <c r="HK99" s="126"/>
      <c r="HL99" s="126"/>
      <c r="HM99" s="126"/>
      <c r="HN99" s="126"/>
      <c r="HO99" s="126"/>
      <c r="HP99" s="126"/>
      <c r="HQ99" s="126"/>
      <c r="HR99" s="126"/>
      <c r="HS99" s="126"/>
      <c r="HT99" s="126"/>
      <c r="HU99" s="126"/>
      <c r="HV99" s="126"/>
      <c r="HW99" s="126"/>
      <c r="HX99" s="126"/>
      <c r="HY99" s="126"/>
    </row>
    <row r="100" spans="1:233" s="154" customFormat="1" ht="72" customHeight="1" x14ac:dyDescent="0.25">
      <c r="A100" s="13">
        <v>95</v>
      </c>
      <c r="B100" s="98" t="s">
        <v>662</v>
      </c>
      <c r="C100" s="67">
        <v>44562</v>
      </c>
      <c r="D100" s="67">
        <v>46203</v>
      </c>
      <c r="E100" s="160">
        <f t="shared" si="30"/>
        <v>3.66</v>
      </c>
      <c r="F100" s="69" t="s">
        <v>175</v>
      </c>
      <c r="G100" s="69"/>
      <c r="H100" s="69"/>
      <c r="I100" s="69">
        <v>0.2</v>
      </c>
      <c r="J100" s="69">
        <v>0.5</v>
      </c>
      <c r="K100" s="69">
        <v>0.91</v>
      </c>
      <c r="L100" s="69">
        <v>0.91</v>
      </c>
      <c r="M100" s="69">
        <f>0.34+0.8</f>
        <v>1.1400000000000001</v>
      </c>
      <c r="N100" s="69"/>
      <c r="O100" s="92"/>
      <c r="P100" s="69"/>
      <c r="Q100" s="9"/>
      <c r="R100" s="9" t="s">
        <v>122</v>
      </c>
      <c r="S100" s="136" t="s">
        <v>1171</v>
      </c>
      <c r="T100" s="136"/>
      <c r="U100" s="136"/>
      <c r="V100" s="136"/>
      <c r="W100" s="136" t="s">
        <v>768</v>
      </c>
      <c r="X100" s="136"/>
      <c r="Y100" s="126"/>
      <c r="Z100" s="92" t="s">
        <v>412</v>
      </c>
      <c r="AA100" s="14">
        <v>0</v>
      </c>
      <c r="AB100" s="14">
        <v>0</v>
      </c>
      <c r="AC100" s="9"/>
      <c r="AD100" s="14"/>
      <c r="AE100" s="127">
        <f t="shared" si="17"/>
        <v>0</v>
      </c>
      <c r="AF100" s="127">
        <f t="shared" si="23"/>
        <v>0</v>
      </c>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c r="BG100" s="156"/>
      <c r="BH100" s="156"/>
      <c r="BI100" s="156"/>
      <c r="BJ100" s="156"/>
      <c r="BK100" s="156"/>
      <c r="BL100" s="156"/>
      <c r="BM100" s="156"/>
      <c r="BN100" s="156"/>
      <c r="BO100" s="156"/>
      <c r="BP100" s="156"/>
      <c r="BQ100" s="156"/>
      <c r="BR100" s="156"/>
      <c r="BS100" s="156"/>
      <c r="BT100" s="156"/>
      <c r="BU100" s="156"/>
      <c r="BV100" s="156"/>
      <c r="BW100" s="156"/>
      <c r="BX100" s="156"/>
      <c r="BY100" s="156"/>
      <c r="BZ100" s="156"/>
      <c r="CA100" s="156"/>
      <c r="CB100" s="156"/>
      <c r="CC100" s="156"/>
      <c r="CD100" s="156"/>
      <c r="CE100" s="156"/>
      <c r="CF100" s="156"/>
      <c r="CG100" s="156"/>
      <c r="CH100" s="156"/>
      <c r="CI100" s="156"/>
      <c r="CJ100" s="156"/>
      <c r="CK100" s="156"/>
      <c r="CL100" s="156"/>
      <c r="CM100" s="156"/>
      <c r="CN100" s="156"/>
      <c r="CO100" s="156"/>
      <c r="CP100" s="156"/>
      <c r="CQ100" s="156"/>
      <c r="CR100" s="156"/>
      <c r="CS100" s="156"/>
      <c r="CT100" s="156"/>
      <c r="CU100" s="156"/>
      <c r="CV100" s="156"/>
      <c r="CW100" s="156"/>
      <c r="CX100" s="156"/>
      <c r="CY100" s="156"/>
      <c r="CZ100" s="156"/>
      <c r="DA100" s="156"/>
      <c r="DB100" s="156"/>
      <c r="DC100" s="156"/>
      <c r="DD100" s="156"/>
      <c r="DE100" s="156"/>
      <c r="DF100" s="156"/>
      <c r="DG100" s="156"/>
      <c r="DH100" s="156"/>
      <c r="DI100" s="156"/>
      <c r="DJ100" s="156"/>
      <c r="DK100" s="156"/>
      <c r="DL100" s="156"/>
      <c r="DM100" s="156"/>
      <c r="DN100" s="156"/>
      <c r="DO100" s="156"/>
      <c r="DP100" s="156"/>
      <c r="DQ100" s="156"/>
      <c r="DR100" s="156"/>
      <c r="DS100" s="156"/>
      <c r="DT100" s="156"/>
      <c r="DU100" s="156"/>
      <c r="DV100" s="156"/>
      <c r="DW100" s="156"/>
      <c r="DX100" s="156"/>
      <c r="DY100" s="156"/>
      <c r="DZ100" s="156"/>
      <c r="EA100" s="156"/>
      <c r="EB100" s="156"/>
      <c r="EC100" s="156"/>
      <c r="ED100" s="156"/>
      <c r="EE100" s="156"/>
      <c r="EF100" s="156"/>
      <c r="EG100" s="156"/>
      <c r="EH100" s="156"/>
      <c r="EI100" s="156"/>
      <c r="EJ100" s="156"/>
      <c r="EK100" s="156"/>
      <c r="EL100" s="156"/>
      <c r="EM100" s="156"/>
      <c r="EN100" s="156"/>
      <c r="EO100" s="156"/>
      <c r="EP100" s="156"/>
      <c r="EQ100" s="156"/>
      <c r="ER100" s="156"/>
      <c r="ES100" s="156"/>
      <c r="ET100" s="156"/>
      <c r="EU100" s="156"/>
      <c r="EV100" s="156"/>
      <c r="EW100" s="156"/>
      <c r="EX100" s="156"/>
      <c r="EY100" s="156"/>
      <c r="EZ100" s="156"/>
      <c r="FA100" s="156"/>
      <c r="FB100" s="157"/>
      <c r="FC100" s="155"/>
      <c r="FD100" s="155"/>
      <c r="FE100" s="155"/>
      <c r="FF100" s="155"/>
      <c r="FG100" s="155"/>
      <c r="FH100" s="155"/>
      <c r="FI100" s="155"/>
      <c r="FJ100" s="155"/>
      <c r="FK100" s="155"/>
      <c r="FL100" s="155"/>
      <c r="FM100" s="155"/>
      <c r="FN100" s="155"/>
      <c r="FO100" s="155"/>
      <c r="FP100" s="155"/>
      <c r="FQ100" s="155"/>
      <c r="FR100" s="155"/>
      <c r="FS100" s="155"/>
      <c r="FT100" s="155"/>
      <c r="FU100" s="155"/>
      <c r="FV100" s="155"/>
      <c r="FW100" s="155"/>
      <c r="FX100" s="155"/>
      <c r="FY100" s="155"/>
      <c r="FZ100" s="155"/>
      <c r="GA100" s="155"/>
      <c r="GB100" s="155"/>
      <c r="GC100" s="155"/>
      <c r="GD100" s="155"/>
      <c r="GE100" s="155"/>
      <c r="GF100" s="155"/>
      <c r="GG100" s="155"/>
      <c r="GH100" s="155"/>
      <c r="GI100" s="155"/>
      <c r="GJ100" s="155"/>
      <c r="GK100" s="155"/>
      <c r="GL100" s="155"/>
      <c r="GM100" s="155"/>
      <c r="GN100" s="155"/>
      <c r="GO100" s="155"/>
      <c r="GP100" s="155"/>
      <c r="GQ100" s="155"/>
      <c r="GR100" s="155"/>
      <c r="GS100" s="155"/>
      <c r="GT100" s="155"/>
      <c r="GU100" s="155"/>
      <c r="GV100" s="155"/>
      <c r="GW100" s="155"/>
      <c r="GX100" s="155"/>
      <c r="GY100" s="155"/>
      <c r="GZ100" s="155"/>
      <c r="HA100" s="155"/>
      <c r="HB100" s="155"/>
      <c r="HC100" s="155"/>
      <c r="HD100" s="155"/>
      <c r="HE100" s="155"/>
      <c r="HF100" s="155"/>
      <c r="HG100" s="155"/>
      <c r="HH100" s="155"/>
      <c r="HI100" s="155"/>
      <c r="HJ100" s="155"/>
      <c r="HK100" s="155"/>
      <c r="HL100" s="155"/>
      <c r="HM100" s="155"/>
      <c r="HN100" s="155"/>
      <c r="HO100" s="155"/>
      <c r="HP100" s="155"/>
      <c r="HQ100" s="155"/>
      <c r="HR100" s="155"/>
      <c r="HS100" s="155"/>
      <c r="HT100" s="155"/>
      <c r="HU100" s="155"/>
      <c r="HV100" s="155"/>
      <c r="HW100" s="155"/>
      <c r="HX100" s="155"/>
      <c r="HY100" s="155"/>
    </row>
    <row r="101" spans="1:233" s="154" customFormat="1" ht="72" customHeight="1" x14ac:dyDescent="0.25">
      <c r="A101" s="13">
        <v>96</v>
      </c>
      <c r="B101" s="98" t="s">
        <v>662</v>
      </c>
      <c r="C101" s="67">
        <v>44562</v>
      </c>
      <c r="D101" s="67">
        <v>46203</v>
      </c>
      <c r="E101" s="160">
        <f t="shared" ref="E101" si="32">SUM(G101:M101)</f>
        <v>16.34</v>
      </c>
      <c r="F101" s="69" t="s">
        <v>175</v>
      </c>
      <c r="G101" s="69"/>
      <c r="H101" s="69"/>
      <c r="I101" s="69"/>
      <c r="J101" s="69"/>
      <c r="K101" s="69">
        <v>3</v>
      </c>
      <c r="L101" s="69">
        <v>6</v>
      </c>
      <c r="M101" s="69">
        <f>8-0.66</f>
        <v>7.34</v>
      </c>
      <c r="N101" s="69"/>
      <c r="O101" s="92"/>
      <c r="P101" s="69">
        <v>4.2679999999999998</v>
      </c>
      <c r="Q101" s="9" t="s">
        <v>1169</v>
      </c>
      <c r="R101" s="9" t="s">
        <v>122</v>
      </c>
      <c r="S101" s="136" t="s">
        <v>1170</v>
      </c>
      <c r="T101" s="136"/>
      <c r="U101" s="136"/>
      <c r="V101" s="136"/>
      <c r="W101" s="136" t="s">
        <v>768</v>
      </c>
      <c r="X101" s="136"/>
      <c r="Y101" s="126"/>
      <c r="Z101" s="92" t="s">
        <v>380</v>
      </c>
      <c r="AA101" s="14">
        <v>0</v>
      </c>
      <c r="AB101" s="14">
        <v>0</v>
      </c>
      <c r="AC101" s="9"/>
      <c r="AD101" s="14"/>
      <c r="AE101" s="127">
        <f t="shared" si="17"/>
        <v>0</v>
      </c>
      <c r="AF101" s="127">
        <f t="shared" si="23"/>
        <v>0</v>
      </c>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c r="BG101" s="156"/>
      <c r="BH101" s="156"/>
      <c r="BI101" s="156"/>
      <c r="BJ101" s="156"/>
      <c r="BK101" s="156"/>
      <c r="BL101" s="156"/>
      <c r="BM101" s="156"/>
      <c r="BN101" s="156"/>
      <c r="BO101" s="156"/>
      <c r="BP101" s="156"/>
      <c r="BQ101" s="156"/>
      <c r="BR101" s="156"/>
      <c r="BS101" s="156"/>
      <c r="BT101" s="156"/>
      <c r="BU101" s="156"/>
      <c r="BV101" s="156"/>
      <c r="BW101" s="156"/>
      <c r="BX101" s="156"/>
      <c r="BY101" s="156"/>
      <c r="BZ101" s="156"/>
      <c r="CA101" s="156"/>
      <c r="CB101" s="156"/>
      <c r="CC101" s="156"/>
      <c r="CD101" s="156"/>
      <c r="CE101" s="156"/>
      <c r="CF101" s="156"/>
      <c r="CG101" s="156"/>
      <c r="CH101" s="156"/>
      <c r="CI101" s="156"/>
      <c r="CJ101" s="156"/>
      <c r="CK101" s="156"/>
      <c r="CL101" s="156"/>
      <c r="CM101" s="156"/>
      <c r="CN101" s="156"/>
      <c r="CO101" s="156"/>
      <c r="CP101" s="156"/>
      <c r="CQ101" s="156"/>
      <c r="CR101" s="156"/>
      <c r="CS101" s="156"/>
      <c r="CT101" s="156"/>
      <c r="CU101" s="156"/>
      <c r="CV101" s="156"/>
      <c r="CW101" s="156"/>
      <c r="CX101" s="156"/>
      <c r="CY101" s="156"/>
      <c r="CZ101" s="156"/>
      <c r="DA101" s="156"/>
      <c r="DB101" s="156"/>
      <c r="DC101" s="156"/>
      <c r="DD101" s="156"/>
      <c r="DE101" s="156"/>
      <c r="DF101" s="156"/>
      <c r="DG101" s="156"/>
      <c r="DH101" s="156"/>
      <c r="DI101" s="156"/>
      <c r="DJ101" s="156"/>
      <c r="DK101" s="156"/>
      <c r="DL101" s="156"/>
      <c r="DM101" s="156"/>
      <c r="DN101" s="156"/>
      <c r="DO101" s="156"/>
      <c r="DP101" s="156"/>
      <c r="DQ101" s="156"/>
      <c r="DR101" s="156"/>
      <c r="DS101" s="156"/>
      <c r="DT101" s="156"/>
      <c r="DU101" s="156"/>
      <c r="DV101" s="156"/>
      <c r="DW101" s="156"/>
      <c r="DX101" s="156"/>
      <c r="DY101" s="156"/>
      <c r="DZ101" s="156"/>
      <c r="EA101" s="156"/>
      <c r="EB101" s="156"/>
      <c r="EC101" s="156"/>
      <c r="ED101" s="156"/>
      <c r="EE101" s="156"/>
      <c r="EF101" s="156"/>
      <c r="EG101" s="156"/>
      <c r="EH101" s="156"/>
      <c r="EI101" s="156"/>
      <c r="EJ101" s="156"/>
      <c r="EK101" s="156"/>
      <c r="EL101" s="156"/>
      <c r="EM101" s="156"/>
      <c r="EN101" s="156"/>
      <c r="EO101" s="156"/>
      <c r="EP101" s="156"/>
      <c r="EQ101" s="156"/>
      <c r="ER101" s="156"/>
      <c r="ES101" s="156"/>
      <c r="ET101" s="156"/>
      <c r="EU101" s="156"/>
      <c r="EV101" s="156"/>
      <c r="EW101" s="156"/>
      <c r="EX101" s="156"/>
      <c r="EY101" s="156"/>
      <c r="EZ101" s="156"/>
      <c r="FA101" s="156"/>
      <c r="FB101" s="157"/>
      <c r="FC101" s="155"/>
      <c r="FD101" s="155"/>
      <c r="FE101" s="155"/>
      <c r="FF101" s="155"/>
      <c r="FG101" s="155"/>
      <c r="FH101" s="155"/>
      <c r="FI101" s="155"/>
      <c r="FJ101" s="155"/>
      <c r="FK101" s="155"/>
      <c r="FL101" s="155"/>
      <c r="FM101" s="155"/>
      <c r="FN101" s="155"/>
      <c r="FO101" s="155"/>
      <c r="FP101" s="155"/>
      <c r="FQ101" s="155"/>
      <c r="FR101" s="155"/>
      <c r="FS101" s="155"/>
      <c r="FT101" s="155"/>
      <c r="FU101" s="155"/>
      <c r="FV101" s="155"/>
      <c r="FW101" s="155"/>
      <c r="FX101" s="155"/>
      <c r="FY101" s="155"/>
      <c r="FZ101" s="155"/>
      <c r="GA101" s="155"/>
      <c r="GB101" s="155"/>
      <c r="GC101" s="155"/>
      <c r="GD101" s="155"/>
      <c r="GE101" s="155"/>
      <c r="GF101" s="155"/>
      <c r="GG101" s="155"/>
      <c r="GH101" s="155"/>
      <c r="GI101" s="155"/>
      <c r="GJ101" s="155"/>
      <c r="GK101" s="155"/>
      <c r="GL101" s="155"/>
      <c r="GM101" s="155"/>
      <c r="GN101" s="155"/>
      <c r="GO101" s="155"/>
      <c r="GP101" s="155"/>
      <c r="GQ101" s="155"/>
      <c r="GR101" s="155"/>
      <c r="GS101" s="155"/>
      <c r="GT101" s="155"/>
      <c r="GU101" s="155"/>
      <c r="GV101" s="155"/>
      <c r="GW101" s="155"/>
      <c r="GX101" s="155"/>
      <c r="GY101" s="155"/>
      <c r="GZ101" s="155"/>
      <c r="HA101" s="155"/>
      <c r="HB101" s="155"/>
      <c r="HC101" s="155"/>
      <c r="HD101" s="155"/>
      <c r="HE101" s="155"/>
      <c r="HF101" s="155"/>
      <c r="HG101" s="155"/>
      <c r="HH101" s="155"/>
      <c r="HI101" s="155"/>
      <c r="HJ101" s="155"/>
      <c r="HK101" s="155"/>
      <c r="HL101" s="155"/>
      <c r="HM101" s="155"/>
      <c r="HN101" s="155"/>
      <c r="HO101" s="155"/>
      <c r="HP101" s="155"/>
      <c r="HQ101" s="155"/>
      <c r="HR101" s="155"/>
      <c r="HS101" s="155"/>
      <c r="HT101" s="155"/>
      <c r="HU101" s="155"/>
      <c r="HV101" s="155"/>
      <c r="HW101" s="155"/>
      <c r="HX101" s="155"/>
      <c r="HY101" s="155"/>
    </row>
    <row r="102" spans="1:233" s="154" customFormat="1" ht="48.75" customHeight="1" x14ac:dyDescent="0.25">
      <c r="A102" s="13">
        <v>97</v>
      </c>
      <c r="B102" s="98" t="s">
        <v>594</v>
      </c>
      <c r="C102" s="67">
        <v>44561</v>
      </c>
      <c r="D102" s="67">
        <v>46203</v>
      </c>
      <c r="E102" s="160">
        <f t="shared" si="30"/>
        <v>59</v>
      </c>
      <c r="F102" s="69" t="s">
        <v>174</v>
      </c>
      <c r="G102" s="69"/>
      <c r="H102" s="69">
        <v>0.5</v>
      </c>
      <c r="I102" s="69">
        <v>9</v>
      </c>
      <c r="J102" s="69">
        <v>15</v>
      </c>
      <c r="K102" s="69">
        <v>20</v>
      </c>
      <c r="L102" s="69">
        <v>10</v>
      </c>
      <c r="M102" s="69">
        <v>4.5</v>
      </c>
      <c r="N102" s="69"/>
      <c r="O102" s="92"/>
      <c r="P102" s="69">
        <v>6.7110000000000003</v>
      </c>
      <c r="Q102" s="9" t="s">
        <v>1169</v>
      </c>
      <c r="R102" s="9" t="s">
        <v>150</v>
      </c>
      <c r="S102" s="136" t="s">
        <v>935</v>
      </c>
      <c r="T102" s="136"/>
      <c r="U102" s="136"/>
      <c r="V102" s="136"/>
      <c r="W102" s="136" t="s">
        <v>936</v>
      </c>
      <c r="X102" s="136"/>
      <c r="Y102" s="126"/>
      <c r="Z102" s="92" t="s">
        <v>379</v>
      </c>
      <c r="AA102" s="14">
        <v>0</v>
      </c>
      <c r="AB102" s="14">
        <v>0</v>
      </c>
      <c r="AC102" s="9"/>
      <c r="AD102" s="14"/>
      <c r="AE102" s="127">
        <f t="shared" si="17"/>
        <v>0</v>
      </c>
      <c r="AF102" s="127">
        <f t="shared" si="23"/>
        <v>0</v>
      </c>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c r="BG102" s="156"/>
      <c r="BH102" s="156"/>
      <c r="BI102" s="156"/>
      <c r="BJ102" s="156"/>
      <c r="BK102" s="156"/>
      <c r="BL102" s="156"/>
      <c r="BM102" s="156"/>
      <c r="BN102" s="156"/>
      <c r="BO102" s="156"/>
      <c r="BP102" s="156"/>
      <c r="BQ102" s="156"/>
      <c r="BR102" s="156"/>
      <c r="BS102" s="156"/>
      <c r="BT102" s="156"/>
      <c r="BU102" s="156"/>
      <c r="BV102" s="156"/>
      <c r="BW102" s="156"/>
      <c r="BX102" s="156"/>
      <c r="BY102" s="156"/>
      <c r="BZ102" s="156"/>
      <c r="CA102" s="156"/>
      <c r="CB102" s="156"/>
      <c r="CC102" s="156"/>
      <c r="CD102" s="156"/>
      <c r="CE102" s="156"/>
      <c r="CF102" s="156"/>
      <c r="CG102" s="156"/>
      <c r="CH102" s="156"/>
      <c r="CI102" s="156"/>
      <c r="CJ102" s="156"/>
      <c r="CK102" s="156"/>
      <c r="CL102" s="156"/>
      <c r="CM102" s="156"/>
      <c r="CN102" s="156"/>
      <c r="CO102" s="156"/>
      <c r="CP102" s="156"/>
      <c r="CQ102" s="156"/>
      <c r="CR102" s="156"/>
      <c r="CS102" s="156"/>
      <c r="CT102" s="156"/>
      <c r="CU102" s="156"/>
      <c r="CV102" s="156"/>
      <c r="CW102" s="156"/>
      <c r="CX102" s="156"/>
      <c r="CY102" s="156"/>
      <c r="CZ102" s="156"/>
      <c r="DA102" s="156"/>
      <c r="DB102" s="156"/>
      <c r="DC102" s="156"/>
      <c r="DD102" s="156"/>
      <c r="DE102" s="156"/>
      <c r="DF102" s="156"/>
      <c r="DG102" s="156"/>
      <c r="DH102" s="156"/>
      <c r="DI102" s="156"/>
      <c r="DJ102" s="156"/>
      <c r="DK102" s="156"/>
      <c r="DL102" s="156"/>
      <c r="DM102" s="156"/>
      <c r="DN102" s="156"/>
      <c r="DO102" s="156"/>
      <c r="DP102" s="156"/>
      <c r="DQ102" s="156"/>
      <c r="DR102" s="156"/>
      <c r="DS102" s="156"/>
      <c r="DT102" s="156"/>
      <c r="DU102" s="156"/>
      <c r="DV102" s="156"/>
      <c r="DW102" s="156"/>
      <c r="DX102" s="156"/>
      <c r="DY102" s="156"/>
      <c r="DZ102" s="156"/>
      <c r="EA102" s="156"/>
      <c r="EB102" s="156"/>
      <c r="EC102" s="156"/>
      <c r="ED102" s="156"/>
      <c r="EE102" s="156"/>
      <c r="EF102" s="156"/>
      <c r="EG102" s="156"/>
      <c r="EH102" s="156"/>
      <c r="EI102" s="156"/>
      <c r="EJ102" s="156"/>
      <c r="EK102" s="156"/>
      <c r="EL102" s="156"/>
      <c r="EM102" s="156"/>
      <c r="EN102" s="156"/>
      <c r="EO102" s="156"/>
      <c r="EP102" s="156"/>
      <c r="EQ102" s="156"/>
      <c r="ER102" s="156"/>
      <c r="ES102" s="156"/>
      <c r="ET102" s="156"/>
      <c r="EU102" s="156"/>
      <c r="EV102" s="156"/>
      <c r="EW102" s="156"/>
      <c r="EX102" s="156"/>
      <c r="EY102" s="156"/>
      <c r="EZ102" s="156"/>
      <c r="FA102" s="156"/>
      <c r="FB102" s="157"/>
      <c r="FC102" s="155"/>
      <c r="FD102" s="155"/>
      <c r="FE102" s="155"/>
      <c r="FF102" s="155"/>
      <c r="FG102" s="155"/>
      <c r="FH102" s="155"/>
      <c r="FI102" s="155"/>
      <c r="FJ102" s="155"/>
      <c r="FK102" s="155"/>
      <c r="FL102" s="155"/>
      <c r="FM102" s="155"/>
      <c r="FN102" s="155"/>
      <c r="FO102" s="155"/>
      <c r="FP102" s="155"/>
      <c r="FQ102" s="155"/>
      <c r="FR102" s="155"/>
      <c r="FS102" s="155"/>
      <c r="FT102" s="155"/>
      <c r="FU102" s="155"/>
      <c r="FV102" s="155"/>
      <c r="FW102" s="155"/>
      <c r="FX102" s="155"/>
      <c r="FY102" s="155"/>
      <c r="FZ102" s="155"/>
      <c r="GA102" s="155"/>
      <c r="GB102" s="155"/>
      <c r="GC102" s="155"/>
      <c r="GD102" s="155"/>
      <c r="GE102" s="155"/>
      <c r="GF102" s="155"/>
      <c r="GG102" s="155"/>
      <c r="GH102" s="155"/>
      <c r="GI102" s="155"/>
      <c r="GJ102" s="155"/>
      <c r="GK102" s="155"/>
      <c r="GL102" s="155"/>
      <c r="GM102" s="155"/>
      <c r="GN102" s="155"/>
      <c r="GO102" s="155"/>
      <c r="GP102" s="155"/>
      <c r="GQ102" s="155"/>
      <c r="GR102" s="155"/>
      <c r="GS102" s="155"/>
      <c r="GT102" s="155"/>
      <c r="GU102" s="155"/>
      <c r="GV102" s="155"/>
      <c r="GW102" s="155"/>
      <c r="GX102" s="155"/>
      <c r="GY102" s="155"/>
      <c r="GZ102" s="155"/>
      <c r="HA102" s="155"/>
      <c r="HB102" s="155"/>
      <c r="HC102" s="155"/>
      <c r="HD102" s="155"/>
      <c r="HE102" s="155"/>
      <c r="HF102" s="155"/>
      <c r="HG102" s="155"/>
      <c r="HH102" s="155"/>
      <c r="HI102" s="155"/>
      <c r="HJ102" s="155"/>
      <c r="HK102" s="155"/>
      <c r="HL102" s="155"/>
      <c r="HM102" s="155"/>
      <c r="HN102" s="155"/>
      <c r="HO102" s="155"/>
      <c r="HP102" s="155"/>
      <c r="HQ102" s="155"/>
      <c r="HR102" s="155"/>
      <c r="HS102" s="155"/>
      <c r="HT102" s="155"/>
      <c r="HU102" s="155"/>
      <c r="HV102" s="155"/>
      <c r="HW102" s="155"/>
      <c r="HX102" s="155"/>
      <c r="HY102" s="155"/>
    </row>
    <row r="103" spans="1:233" s="69" customFormat="1" ht="55.5" customHeight="1" x14ac:dyDescent="0.25">
      <c r="A103" s="13">
        <v>98</v>
      </c>
      <c r="B103" s="98" t="s">
        <v>898</v>
      </c>
      <c r="C103" s="67">
        <v>44348</v>
      </c>
      <c r="D103" s="67">
        <v>46203</v>
      </c>
      <c r="E103" s="160">
        <f t="shared" si="30"/>
        <v>60</v>
      </c>
      <c r="F103" s="69" t="s">
        <v>174</v>
      </c>
      <c r="I103" s="69">
        <v>5</v>
      </c>
      <c r="J103" s="69">
        <v>10</v>
      </c>
      <c r="K103" s="69">
        <v>20</v>
      </c>
      <c r="L103" s="69">
        <v>25</v>
      </c>
      <c r="O103" s="92"/>
      <c r="P103" s="69">
        <v>13.2</v>
      </c>
      <c r="Q103" s="9" t="s">
        <v>1766</v>
      </c>
      <c r="R103" s="9" t="s">
        <v>147</v>
      </c>
      <c r="S103" s="136" t="s">
        <v>1245</v>
      </c>
      <c r="T103" s="136" t="s">
        <v>1246</v>
      </c>
      <c r="U103" s="136" t="s">
        <v>1767</v>
      </c>
      <c r="V103" s="136" t="s">
        <v>1768</v>
      </c>
      <c r="W103" s="136" t="s">
        <v>1769</v>
      </c>
      <c r="X103" s="136"/>
      <c r="Y103" s="126"/>
      <c r="Z103" s="92" t="s">
        <v>378</v>
      </c>
      <c r="AA103" s="14">
        <v>0</v>
      </c>
      <c r="AB103" s="14">
        <v>0</v>
      </c>
      <c r="AC103" s="9"/>
      <c r="AD103" s="14"/>
      <c r="AE103" s="127">
        <f t="shared" ref="AE103" si="33">AA103*E103</f>
        <v>0</v>
      </c>
      <c r="AF103" s="127">
        <f t="shared" si="23"/>
        <v>0</v>
      </c>
      <c r="AG103" s="135"/>
      <c r="AH103" s="135"/>
      <c r="AI103" s="135"/>
      <c r="AJ103" s="135"/>
      <c r="AK103" s="135"/>
      <c r="AL103" s="135"/>
      <c r="AM103" s="135"/>
      <c r="AN103" s="135"/>
      <c r="AO103" s="135"/>
      <c r="AP103" s="135"/>
      <c r="AQ103" s="135"/>
      <c r="AR103" s="135"/>
      <c r="AS103" s="135"/>
      <c r="AT103" s="135"/>
      <c r="AU103" s="135"/>
      <c r="AV103" s="135"/>
      <c r="AW103" s="135"/>
      <c r="AX103" s="135"/>
      <c r="AY103" s="135"/>
      <c r="AZ103" s="135"/>
      <c r="BA103" s="135"/>
      <c r="BB103" s="135"/>
      <c r="BC103" s="135"/>
      <c r="BD103" s="135"/>
      <c r="BE103" s="135"/>
      <c r="BF103" s="135"/>
      <c r="BG103" s="135"/>
      <c r="BH103" s="135"/>
      <c r="BI103" s="135"/>
      <c r="BJ103" s="135"/>
      <c r="BK103" s="135"/>
      <c r="BL103" s="135"/>
      <c r="BM103" s="135"/>
      <c r="BN103" s="135"/>
      <c r="BO103" s="135"/>
      <c r="BP103" s="135"/>
      <c r="BQ103" s="135"/>
      <c r="BR103" s="135"/>
      <c r="BS103" s="135"/>
      <c r="BT103" s="135"/>
      <c r="BU103" s="135"/>
      <c r="BV103" s="135"/>
      <c r="BW103" s="135"/>
      <c r="BX103" s="135"/>
      <c r="BY103" s="135"/>
      <c r="BZ103" s="135"/>
      <c r="CA103" s="135"/>
      <c r="CB103" s="135"/>
      <c r="CC103" s="135"/>
      <c r="CD103" s="135"/>
      <c r="CE103" s="135"/>
      <c r="CF103" s="135"/>
      <c r="CG103" s="135"/>
      <c r="CH103" s="135"/>
      <c r="CI103" s="135"/>
      <c r="CJ103" s="135"/>
      <c r="CK103" s="135"/>
      <c r="CL103" s="135"/>
      <c r="CM103" s="135"/>
      <c r="CN103" s="135"/>
      <c r="CO103" s="135"/>
      <c r="CP103" s="135"/>
      <c r="CQ103" s="135"/>
      <c r="CR103" s="135"/>
      <c r="CS103" s="135"/>
      <c r="CT103" s="135"/>
      <c r="CU103" s="135"/>
      <c r="CV103" s="135"/>
      <c r="CW103" s="135"/>
      <c r="CX103" s="135"/>
      <c r="CY103" s="135"/>
      <c r="CZ103" s="135"/>
      <c r="DA103" s="135"/>
      <c r="DB103" s="135"/>
      <c r="DC103" s="135"/>
      <c r="DD103" s="135"/>
      <c r="DE103" s="135"/>
      <c r="DF103" s="135"/>
      <c r="DG103" s="135"/>
      <c r="DH103" s="135"/>
      <c r="DI103" s="135"/>
      <c r="DJ103" s="135"/>
      <c r="DK103" s="135"/>
      <c r="DL103" s="135"/>
      <c r="DM103" s="135"/>
      <c r="DN103" s="135"/>
      <c r="DO103" s="135"/>
      <c r="DP103" s="135"/>
      <c r="DQ103" s="135"/>
      <c r="DR103" s="135"/>
      <c r="DS103" s="135"/>
      <c r="DT103" s="135"/>
      <c r="DU103" s="135"/>
      <c r="DV103" s="135"/>
      <c r="DW103" s="135"/>
      <c r="DX103" s="135"/>
      <c r="DY103" s="135"/>
      <c r="DZ103" s="135"/>
      <c r="EA103" s="135"/>
      <c r="EB103" s="135"/>
      <c r="EC103" s="135"/>
      <c r="ED103" s="135"/>
      <c r="EE103" s="135"/>
      <c r="EF103" s="135"/>
      <c r="EG103" s="135"/>
      <c r="EH103" s="135"/>
      <c r="EI103" s="135"/>
      <c r="EJ103" s="135"/>
      <c r="EK103" s="135"/>
      <c r="EL103" s="135"/>
      <c r="EM103" s="135"/>
      <c r="EN103" s="135"/>
      <c r="EO103" s="135"/>
      <c r="EP103" s="135"/>
      <c r="EQ103" s="135"/>
      <c r="ER103" s="135"/>
      <c r="ES103" s="135"/>
      <c r="ET103" s="135"/>
      <c r="EU103" s="135"/>
      <c r="EV103" s="135"/>
      <c r="EW103" s="135"/>
      <c r="EX103" s="135"/>
      <c r="EY103" s="135"/>
      <c r="EZ103" s="135"/>
      <c r="FA103" s="135"/>
      <c r="FB103" s="131"/>
      <c r="FC103" s="126"/>
      <c r="FD103" s="126"/>
      <c r="FE103" s="126"/>
      <c r="FF103" s="126"/>
      <c r="FG103" s="126"/>
      <c r="FH103" s="126"/>
      <c r="FI103" s="126"/>
      <c r="FJ103" s="126"/>
      <c r="FK103" s="126"/>
      <c r="FL103" s="126"/>
      <c r="FM103" s="126"/>
      <c r="FN103" s="126"/>
      <c r="FO103" s="126"/>
      <c r="FP103" s="126"/>
      <c r="FQ103" s="126"/>
      <c r="FR103" s="126"/>
      <c r="FS103" s="126"/>
      <c r="FT103" s="126"/>
      <c r="FU103" s="126"/>
      <c r="FV103" s="126"/>
      <c r="FW103" s="126"/>
      <c r="FX103" s="126"/>
      <c r="FY103" s="126"/>
      <c r="FZ103" s="126"/>
      <c r="GA103" s="126"/>
      <c r="GB103" s="126"/>
      <c r="GC103" s="126"/>
      <c r="GD103" s="126"/>
      <c r="GE103" s="126"/>
      <c r="GF103" s="126"/>
      <c r="GG103" s="126"/>
      <c r="GH103" s="126"/>
      <c r="GI103" s="126"/>
      <c r="GJ103" s="126"/>
      <c r="GK103" s="126"/>
      <c r="GL103" s="126"/>
      <c r="GM103" s="126"/>
      <c r="GN103" s="126"/>
      <c r="GO103" s="126"/>
      <c r="GP103" s="126"/>
      <c r="GQ103" s="126"/>
      <c r="GR103" s="126"/>
      <c r="GS103" s="126"/>
      <c r="GT103" s="126"/>
      <c r="GU103" s="126"/>
      <c r="GV103" s="126"/>
      <c r="GW103" s="126"/>
      <c r="GX103" s="126"/>
      <c r="GY103" s="126"/>
      <c r="GZ103" s="126"/>
      <c r="HA103" s="126"/>
      <c r="HB103" s="126"/>
      <c r="HC103" s="126"/>
      <c r="HD103" s="126"/>
      <c r="HE103" s="126"/>
      <c r="HF103" s="126"/>
      <c r="HG103" s="126"/>
      <c r="HH103" s="126"/>
      <c r="HI103" s="126"/>
      <c r="HJ103" s="126"/>
      <c r="HK103" s="126"/>
      <c r="HL103" s="126"/>
      <c r="HM103" s="126"/>
      <c r="HN103" s="126"/>
      <c r="HO103" s="126"/>
      <c r="HP103" s="126"/>
      <c r="HQ103" s="126"/>
      <c r="HR103" s="126"/>
      <c r="HS103" s="126"/>
      <c r="HT103" s="126"/>
      <c r="HU103" s="126"/>
      <c r="HV103" s="126"/>
      <c r="HW103" s="126"/>
      <c r="HX103" s="126"/>
      <c r="HY103" s="126"/>
    </row>
  </sheetData>
  <autoFilter ref="A5:HY103"/>
  <customSheetViews>
    <customSheetView guid="{DF4DF86E-F87E-4853-B44F-4F4D647D71FF}" showGridLines="0" topLeftCell="T1">
      <selection activeCell="AB7" sqref="AB7"/>
      <pageMargins left="0.7" right="0.7" top="0.75" bottom="0.75" header="0.3" footer="0.3"/>
      <pageSetup paperSize="9" orientation="portrait" r:id="rId1"/>
    </customSheetView>
    <customSheetView guid="{587CB59E-8194-466A-825B-36D9E2C9E12C}" showGridLines="0" topLeftCell="S1">
      <selection activeCell="S3" sqref="S3:T3"/>
      <pageMargins left="0.7" right="0.7" top="0.75" bottom="0.75" header="0.3" footer="0.3"/>
      <pageSetup paperSize="9" orientation="portrait" r:id="rId2"/>
    </customSheetView>
    <customSheetView guid="{BA2EDF17-FDDF-46B2-A4BE-72FB311EBCAF}" showGridLines="0">
      <selection activeCell="B9" sqref="B9"/>
      <pageMargins left="0.7" right="0.7" top="0.75" bottom="0.75" header="0.3" footer="0.3"/>
      <pageSetup paperSize="9" orientation="portrait" r:id="rId3"/>
    </customSheetView>
    <customSheetView guid="{317D3D83-AACA-40F7-8006-3175597A202A}" showGridLines="0">
      <selection activeCell="A2" sqref="A2"/>
      <pageMargins left="0.7" right="0.7" top="0.75" bottom="0.75" header="0.3" footer="0.3"/>
      <pageSetup paperSize="9" orientation="portrait" r:id="rId4"/>
    </customSheetView>
  </customSheetViews>
  <mergeCells count="25">
    <mergeCell ref="Z1:AF1"/>
    <mergeCell ref="A1:X1"/>
    <mergeCell ref="V4:V5"/>
    <mergeCell ref="N4:O4"/>
    <mergeCell ref="P4:Q4"/>
    <mergeCell ref="G4:M4"/>
    <mergeCell ref="S4:S5"/>
    <mergeCell ref="T4:T5"/>
    <mergeCell ref="A2:X2"/>
    <mergeCell ref="Z4:AB4"/>
    <mergeCell ref="AC4:AD4"/>
    <mergeCell ref="AE4:AF4"/>
    <mergeCell ref="Z2:AF3"/>
    <mergeCell ref="A3:A5"/>
    <mergeCell ref="B3:B5"/>
    <mergeCell ref="R3:R5"/>
    <mergeCell ref="C3:D4"/>
    <mergeCell ref="E4:F4"/>
    <mergeCell ref="X4:X5"/>
    <mergeCell ref="N3:Q3"/>
    <mergeCell ref="W4:W5"/>
    <mergeCell ref="S3:T3"/>
    <mergeCell ref="U3:W3"/>
    <mergeCell ref="E3:M3"/>
    <mergeCell ref="U4:U5"/>
  </mergeCells>
  <dataValidations count="3">
    <dataValidation type="decimal" allowBlank="1" showInputMessage="1" showErrorMessage="1" sqref="M102 H11:L12 G6:M10 M11:M15 G13:L15 V28:V34 H52:M52 U6 T48:T51 U8:U10 V48:V50 V58 U60:U66 U36:U45 V11:V15 T75:T80 V75:V82 T84:T94 U47 N100:N102 U100:U102 G100:H102 U52:U57 V84:V94 N6:N35 G42:M46 U16:U23 T28:T29 G47:G52 H48:M50 V97:V98 G36:N41 N42:N52 G16:M35 U68:U74 P6:P103 G60:N99 E6:E1048576 G103:N1048576 P104:Q1048576">
      <formula1>0</formula1>
      <formula2>100000</formula2>
    </dataValidation>
    <dataValidation type="textLength" allowBlank="1" showInputMessage="1" showErrorMessage="1" sqref="V59 T59">
      <formula1>0</formula1>
      <formula2>100000</formula2>
    </dataValidation>
    <dataValidation type="date" operator="greaterThan" allowBlank="1" showInputMessage="1" showErrorMessage="1" sqref="C6:D1048576">
      <formula1>36526</formula1>
    </dataValidation>
  </dataValidations>
  <hyperlinks>
    <hyperlink ref="V24" r:id="rId5" display="https://www.mop.si"/>
    <hyperlink ref="V26" r:id="rId6" display="https://www.mop.si"/>
    <hyperlink ref="V25" r:id="rId7" display="https://www.mop.si"/>
    <hyperlink ref="V27" r:id="rId8" display="https://www.mop.si"/>
  </hyperlinks>
  <pageMargins left="0.7" right="0.7" top="0.75" bottom="0.75" header="0.3" footer="0.3"/>
  <pageSetup paperSize="9" orientation="portrait" r:id="rId9"/>
  <ignoredErrors>
    <ignoredError sqref="E71 E60 E56 E69" formula="1"/>
  </ignoredErrors>
  <extLst>
    <ext xmlns:x14="http://schemas.microsoft.com/office/spreadsheetml/2009/9/main" uri="{CCE6A557-97BC-4b89-ADB6-D9C93CAAB3DF}">
      <x14:dataValidations xmlns:xm="http://schemas.microsoft.com/office/excel/2006/main" count="11">
        <x14:dataValidation type="list" allowBlank="1" showInputMessage="1" showErrorMessage="1">
          <x14:formula1>
            <xm:f>'T1_Pick_List '!$M$2:$M$184</xm:f>
          </x14:formula1>
          <xm:sqref>Z6:Z103</xm:sqref>
        </x14:dataValidation>
        <x14:dataValidation type="list" allowBlank="1" showInputMessage="1" showErrorMessage="1">
          <x14:formula1>
            <xm:f>'T1_Pick_List '!$N$2:$N$69</xm:f>
          </x14:formula1>
          <xm:sqref>AC6:AC103</xm:sqref>
        </x14:dataValidation>
        <x14:dataValidation type="list" allowBlank="1" showInputMessage="1" showErrorMessage="1">
          <x14:formula1>
            <xm:f>T1_Pick_List!$L$2:$L$71</xm:f>
          </x14:formula1>
          <xm:sqref>R6:R103</xm:sqref>
        </x14:dataValidation>
        <x14:dataValidation type="list" allowBlank="1" showInputMessage="1" showErrorMessage="1">
          <x14:formula1>
            <xm:f>'T1_Pick_List '!$H$2:$H$3</xm:f>
          </x14:formula1>
          <xm:sqref>F6:F103</xm:sqref>
        </x14:dataValidation>
        <x14:dataValidation type="list" allowBlank="1" showInputMessage="1" showErrorMessage="1">
          <x14:formula1>
            <xm:f>'T1_Pick_List '!$C$2:$C$4</xm:f>
          </x14:formula1>
          <xm:sqref>AA6:AB103</xm:sqref>
        </x14:dataValidation>
        <x14:dataValidation type="list" allowBlank="1" showInputMessage="1" showErrorMessage="1">
          <x14:formula1>
            <xm:f>'T1_Pick_List '!$E$2:$E$4</xm:f>
          </x14:formula1>
          <xm:sqref>AD6:AD103</xm:sqref>
        </x14:dataValidation>
        <x14:dataValidation type="list" allowBlank="1" showInputMessage="1" showErrorMessage="1">
          <x14:formula1>
            <xm:f>'T1_Pick_List '!$Q$3:$Q$96</xm:f>
          </x14:formula1>
          <xm:sqref>B6:B103</xm:sqref>
        </x14:dataValidation>
        <x14:dataValidation type="list" allowBlank="1" showInputMessage="1" showErrorMessage="1">
          <x14:formula1>
            <xm:f>T1_Pick_List!$Q:$Q</xm:f>
          </x14:formula1>
          <xm:sqref>B104:B1048576</xm:sqref>
        </x14:dataValidation>
        <x14:dataValidation type="list" allowBlank="1" showInputMessage="1" showErrorMessage="1">
          <x14:formula1>
            <xm:f>T1_Pick_List!$I$2:$I$7</xm:f>
          </x14:formula1>
          <xm:sqref>S104:S1048576</xm:sqref>
        </x14:dataValidation>
        <x14:dataValidation type="list" allowBlank="1" showInputMessage="1" showErrorMessage="1">
          <x14:formula1>
            <xm:f>T1_Pick_List!$M$2:$M$181</xm:f>
          </x14:formula1>
          <xm:sqref>Z104:Z332</xm:sqref>
        </x14:dataValidation>
        <x14:dataValidation type="list" allowBlank="1" showInputMessage="1" showErrorMessage="1">
          <x14:formula1>
            <xm:f>T1_Pick_List!$H$2:$H$3</xm:f>
          </x14:formula1>
          <xm:sqref>F104:F1048576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J26"/>
  <sheetViews>
    <sheetView showGridLines="0" topLeftCell="A16" zoomScale="80" zoomScaleNormal="80" workbookViewId="0">
      <selection activeCell="B16" sqref="B16"/>
    </sheetView>
  </sheetViews>
  <sheetFormatPr defaultRowHeight="15" x14ac:dyDescent="0.25"/>
  <cols>
    <col min="1" max="1" width="11.85546875" style="11" customWidth="1"/>
    <col min="2" max="2" width="65.85546875" customWidth="1"/>
    <col min="3" max="9" width="25.42578125" customWidth="1"/>
    <col min="10" max="10" width="8.7109375" customWidth="1"/>
  </cols>
  <sheetData>
    <row r="1" spans="1:10" ht="33" customHeight="1" x14ac:dyDescent="0.25">
      <c r="A1" s="268" t="s">
        <v>465</v>
      </c>
      <c r="B1" s="269"/>
      <c r="C1" s="269"/>
      <c r="D1" s="269"/>
      <c r="E1" s="269"/>
      <c r="F1" s="269"/>
      <c r="G1" s="269"/>
      <c r="H1" s="269"/>
      <c r="I1" s="269"/>
      <c r="J1" s="225"/>
    </row>
    <row r="2" spans="1:10" ht="33" customHeight="1" x14ac:dyDescent="0.25">
      <c r="A2" s="270" t="s">
        <v>249</v>
      </c>
      <c r="B2" s="271"/>
      <c r="C2" s="271"/>
      <c r="D2" s="271"/>
      <c r="E2" s="271"/>
      <c r="F2" s="271"/>
      <c r="G2" s="271"/>
      <c r="H2" s="271"/>
      <c r="I2" s="271"/>
      <c r="J2" s="272"/>
    </row>
    <row r="3" spans="1:10" s="15" customFormat="1" ht="31.5" customHeight="1" x14ac:dyDescent="0.25">
      <c r="A3" s="258" t="s">
        <v>22</v>
      </c>
      <c r="B3" s="258" t="s">
        <v>461</v>
      </c>
      <c r="C3" s="152" t="s">
        <v>43</v>
      </c>
      <c r="D3" s="266" t="s">
        <v>44</v>
      </c>
      <c r="E3" s="267"/>
      <c r="F3" s="267"/>
      <c r="G3" s="267"/>
      <c r="H3" s="267"/>
      <c r="I3" s="267"/>
      <c r="J3" s="225"/>
    </row>
    <row r="4" spans="1:10" ht="45" x14ac:dyDescent="0.25">
      <c r="A4" s="264"/>
      <c r="B4" s="265"/>
      <c r="C4" s="74" t="s">
        <v>45</v>
      </c>
      <c r="D4" s="74" t="s">
        <v>246</v>
      </c>
      <c r="E4" s="74" t="s">
        <v>194</v>
      </c>
      <c r="F4" s="74" t="s">
        <v>442</v>
      </c>
      <c r="G4" s="74" t="s">
        <v>195</v>
      </c>
      <c r="H4" s="74" t="s">
        <v>196</v>
      </c>
      <c r="I4" s="74" t="s">
        <v>197</v>
      </c>
      <c r="J4" s="74" t="s">
        <v>198</v>
      </c>
    </row>
    <row r="5" spans="1:10" ht="321.75" customHeight="1" x14ac:dyDescent="0.25">
      <c r="A5" s="13">
        <v>1</v>
      </c>
      <c r="B5" s="100" t="s">
        <v>502</v>
      </c>
      <c r="C5" s="92" t="s">
        <v>815</v>
      </c>
      <c r="D5" s="92" t="s">
        <v>918</v>
      </c>
      <c r="E5" s="92" t="s">
        <v>816</v>
      </c>
      <c r="F5" s="92" t="s">
        <v>817</v>
      </c>
      <c r="G5" s="92" t="s">
        <v>818</v>
      </c>
      <c r="H5" s="92" t="s">
        <v>819</v>
      </c>
      <c r="I5" s="92" t="s">
        <v>980</v>
      </c>
      <c r="J5" s="9" t="s">
        <v>14</v>
      </c>
    </row>
    <row r="6" spans="1:10" ht="150" customHeight="1" x14ac:dyDescent="0.25">
      <c r="A6" s="13">
        <v>2</v>
      </c>
      <c r="B6" s="100" t="s">
        <v>503</v>
      </c>
      <c r="C6" s="92" t="s">
        <v>926</v>
      </c>
      <c r="D6" s="9" t="s">
        <v>918</v>
      </c>
      <c r="E6" s="92" t="s">
        <v>820</v>
      </c>
      <c r="F6" s="92" t="s">
        <v>821</v>
      </c>
      <c r="G6" s="92" t="s">
        <v>822</v>
      </c>
      <c r="H6" s="92" t="s">
        <v>819</v>
      </c>
      <c r="I6" s="92" t="s">
        <v>823</v>
      </c>
      <c r="J6" s="9" t="s">
        <v>14</v>
      </c>
    </row>
    <row r="7" spans="1:10" ht="409.5" x14ac:dyDescent="0.25">
      <c r="A7" s="13">
        <v>3</v>
      </c>
      <c r="B7" s="100" t="s">
        <v>504</v>
      </c>
      <c r="C7" s="92" t="s">
        <v>951</v>
      </c>
      <c r="D7" s="92" t="s">
        <v>918</v>
      </c>
      <c r="E7" s="92" t="s">
        <v>1080</v>
      </c>
      <c r="F7" s="92" t="s">
        <v>1082</v>
      </c>
      <c r="G7" s="92" t="s">
        <v>952</v>
      </c>
      <c r="H7" s="92" t="s">
        <v>1081</v>
      </c>
      <c r="I7" s="92" t="s">
        <v>953</v>
      </c>
      <c r="J7" s="9" t="s">
        <v>14</v>
      </c>
    </row>
    <row r="8" spans="1:10" ht="166.5" customHeight="1" x14ac:dyDescent="0.25">
      <c r="A8" s="13">
        <v>4</v>
      </c>
      <c r="B8" s="100" t="s">
        <v>505</v>
      </c>
      <c r="C8" s="92" t="s">
        <v>824</v>
      </c>
      <c r="D8" s="9" t="s">
        <v>918</v>
      </c>
      <c r="E8" s="92" t="s">
        <v>825</v>
      </c>
      <c r="F8" s="92" t="s">
        <v>826</v>
      </c>
      <c r="G8" s="92" t="s">
        <v>827</v>
      </c>
      <c r="H8" s="92" t="s">
        <v>828</v>
      </c>
      <c r="I8" s="92" t="s">
        <v>829</v>
      </c>
      <c r="J8" s="9" t="s">
        <v>14</v>
      </c>
    </row>
    <row r="9" spans="1:10" ht="153" customHeight="1" x14ac:dyDescent="0.25">
      <c r="A9" s="13">
        <v>5</v>
      </c>
      <c r="B9" s="100" t="s">
        <v>501</v>
      </c>
      <c r="C9" s="92" t="s">
        <v>752</v>
      </c>
      <c r="D9" s="9" t="s">
        <v>918</v>
      </c>
      <c r="E9" s="92" t="s">
        <v>753</v>
      </c>
      <c r="F9" s="92" t="s">
        <v>754</v>
      </c>
      <c r="G9" s="92" t="s">
        <v>1378</v>
      </c>
      <c r="H9" s="92" t="s">
        <v>1379</v>
      </c>
      <c r="I9" s="92" t="s">
        <v>1380</v>
      </c>
      <c r="J9" s="9" t="s">
        <v>14</v>
      </c>
    </row>
    <row r="10" spans="1:10" ht="150" x14ac:dyDescent="0.25">
      <c r="A10" s="13">
        <v>6</v>
      </c>
      <c r="B10" s="100" t="s">
        <v>507</v>
      </c>
      <c r="C10" s="92" t="s">
        <v>927</v>
      </c>
      <c r="D10" s="9" t="s">
        <v>921</v>
      </c>
      <c r="E10" s="92" t="s">
        <v>1381</v>
      </c>
      <c r="F10" s="92" t="s">
        <v>1382</v>
      </c>
      <c r="G10" s="92" t="s">
        <v>1384</v>
      </c>
      <c r="H10" s="196" t="s">
        <v>1385</v>
      </c>
      <c r="I10" s="196" t="s">
        <v>1386</v>
      </c>
      <c r="J10" s="9" t="s">
        <v>14</v>
      </c>
    </row>
    <row r="11" spans="1:10" ht="255" x14ac:dyDescent="0.25">
      <c r="A11" s="13">
        <v>7</v>
      </c>
      <c r="B11" s="100" t="s">
        <v>506</v>
      </c>
      <c r="C11" s="92" t="s">
        <v>928</v>
      </c>
      <c r="D11" s="9" t="s">
        <v>919</v>
      </c>
      <c r="E11" s="92" t="s">
        <v>782</v>
      </c>
      <c r="F11" s="92" t="s">
        <v>1383</v>
      </c>
      <c r="G11" s="92" t="s">
        <v>784</v>
      </c>
      <c r="H11" s="92" t="s">
        <v>785</v>
      </c>
      <c r="I11" s="92" t="s">
        <v>786</v>
      </c>
      <c r="J11" s="9" t="s">
        <v>14</v>
      </c>
    </row>
    <row r="12" spans="1:10" ht="210.75" customHeight="1" x14ac:dyDescent="0.25">
      <c r="A12" s="13">
        <v>8</v>
      </c>
      <c r="B12" s="100" t="s">
        <v>508</v>
      </c>
      <c r="C12" s="165" t="s">
        <v>804</v>
      </c>
      <c r="D12" s="165" t="s">
        <v>922</v>
      </c>
      <c r="E12" s="165" t="s">
        <v>805</v>
      </c>
      <c r="F12" s="165" t="s">
        <v>806</v>
      </c>
      <c r="G12" s="165" t="s">
        <v>807</v>
      </c>
      <c r="H12" s="165" t="s">
        <v>808</v>
      </c>
      <c r="I12" s="165" t="s">
        <v>809</v>
      </c>
      <c r="J12" s="9" t="s">
        <v>14</v>
      </c>
    </row>
    <row r="13" spans="1:10" ht="165" x14ac:dyDescent="0.25">
      <c r="A13" s="13">
        <v>9</v>
      </c>
      <c r="B13" s="100" t="s">
        <v>509</v>
      </c>
      <c r="C13" s="92" t="s">
        <v>908</v>
      </c>
      <c r="D13" s="92" t="s">
        <v>923</v>
      </c>
      <c r="E13" s="92" t="s">
        <v>909</v>
      </c>
      <c r="F13" s="92" t="s">
        <v>910</v>
      </c>
      <c r="G13" s="92" t="s">
        <v>578</v>
      </c>
      <c r="H13" s="92" t="s">
        <v>911</v>
      </c>
      <c r="I13" s="92" t="s">
        <v>578</v>
      </c>
      <c r="J13" s="92" t="s">
        <v>14</v>
      </c>
    </row>
    <row r="14" spans="1:10" ht="255" x14ac:dyDescent="0.25">
      <c r="A14" s="13">
        <v>10</v>
      </c>
      <c r="B14" s="100" t="s">
        <v>510</v>
      </c>
      <c r="C14" s="92" t="s">
        <v>840</v>
      </c>
      <c r="D14" s="92" t="s">
        <v>841</v>
      </c>
      <c r="E14" s="92" t="s">
        <v>842</v>
      </c>
      <c r="F14" s="92" t="s">
        <v>843</v>
      </c>
      <c r="G14" s="92" t="s">
        <v>844</v>
      </c>
      <c r="H14" s="92" t="s">
        <v>843</v>
      </c>
      <c r="I14" s="92" t="s">
        <v>845</v>
      </c>
      <c r="J14" s="9" t="s">
        <v>14</v>
      </c>
    </row>
    <row r="15" spans="1:10" ht="137.25" customHeight="1" x14ac:dyDescent="0.25">
      <c r="A15" s="13">
        <v>11</v>
      </c>
      <c r="B15" s="100" t="s">
        <v>511</v>
      </c>
      <c r="C15" s="92" t="s">
        <v>929</v>
      </c>
      <c r="D15" s="92" t="s">
        <v>812</v>
      </c>
      <c r="E15" s="92" t="s">
        <v>944</v>
      </c>
      <c r="F15" s="92" t="s">
        <v>945</v>
      </c>
      <c r="G15" s="92" t="s">
        <v>946</v>
      </c>
      <c r="H15" s="92" t="s">
        <v>947</v>
      </c>
      <c r="I15" s="92" t="s">
        <v>948</v>
      </c>
      <c r="J15" s="9" t="s">
        <v>14</v>
      </c>
    </row>
    <row r="16" spans="1:10" ht="409.5" x14ac:dyDescent="0.25">
      <c r="A16" s="13">
        <v>12</v>
      </c>
      <c r="B16" s="100" t="s">
        <v>1021</v>
      </c>
      <c r="C16" s="92" t="s">
        <v>930</v>
      </c>
      <c r="D16" s="9" t="s">
        <v>912</v>
      </c>
      <c r="E16" s="92" t="s">
        <v>913</v>
      </c>
      <c r="F16" s="92" t="s">
        <v>914</v>
      </c>
      <c r="G16" s="92" t="s">
        <v>915</v>
      </c>
      <c r="H16" s="92" t="s">
        <v>916</v>
      </c>
      <c r="I16" s="92" t="s">
        <v>917</v>
      </c>
      <c r="J16" s="9" t="s">
        <v>14</v>
      </c>
    </row>
    <row r="17" spans="1:10" ht="180" x14ac:dyDescent="0.25">
      <c r="A17" s="13">
        <v>13</v>
      </c>
      <c r="B17" s="100" t="s">
        <v>513</v>
      </c>
      <c r="C17" s="92" t="s">
        <v>931</v>
      </c>
      <c r="D17" s="9" t="s">
        <v>920</v>
      </c>
      <c r="E17" s="92" t="s">
        <v>1387</v>
      </c>
      <c r="F17" s="92" t="s">
        <v>1388</v>
      </c>
      <c r="G17" s="92" t="s">
        <v>1390</v>
      </c>
      <c r="H17" s="92" t="s">
        <v>1391</v>
      </c>
      <c r="I17" s="92" t="s">
        <v>1392</v>
      </c>
      <c r="J17" s="9" t="s">
        <v>14</v>
      </c>
    </row>
    <row r="18" spans="1:10" ht="255" x14ac:dyDescent="0.25">
      <c r="A18" s="13">
        <v>14</v>
      </c>
      <c r="B18" s="100" t="s">
        <v>514</v>
      </c>
      <c r="C18" s="158" t="s">
        <v>932</v>
      </c>
      <c r="D18" s="9" t="s">
        <v>924</v>
      </c>
      <c r="E18" s="92" t="s">
        <v>782</v>
      </c>
      <c r="F18" s="92" t="s">
        <v>783</v>
      </c>
      <c r="G18" s="92" t="s">
        <v>1389</v>
      </c>
      <c r="H18" s="92" t="s">
        <v>785</v>
      </c>
      <c r="I18" s="92" t="s">
        <v>786</v>
      </c>
      <c r="J18" s="9" t="s">
        <v>14</v>
      </c>
    </row>
    <row r="19" spans="1:10" ht="176.25" customHeight="1" x14ac:dyDescent="0.25">
      <c r="A19" s="13">
        <v>15</v>
      </c>
      <c r="B19" s="100" t="s">
        <v>515</v>
      </c>
      <c r="C19" s="158" t="s">
        <v>933</v>
      </c>
      <c r="D19" s="158" t="s">
        <v>925</v>
      </c>
      <c r="E19" s="158" t="s">
        <v>769</v>
      </c>
      <c r="F19" s="158" t="s">
        <v>770</v>
      </c>
      <c r="G19" s="158" t="s">
        <v>771</v>
      </c>
      <c r="H19" s="158" t="s">
        <v>772</v>
      </c>
      <c r="I19" s="158" t="s">
        <v>773</v>
      </c>
      <c r="J19" s="9" t="s">
        <v>14</v>
      </c>
    </row>
    <row r="20" spans="1:10" ht="180" x14ac:dyDescent="0.25">
      <c r="A20" s="13">
        <v>16</v>
      </c>
      <c r="B20" s="100" t="s">
        <v>516</v>
      </c>
      <c r="C20" s="92" t="s">
        <v>934</v>
      </c>
      <c r="D20" s="9" t="s">
        <v>848</v>
      </c>
      <c r="E20" s="92" t="s">
        <v>849</v>
      </c>
      <c r="F20" s="92" t="s">
        <v>850</v>
      </c>
      <c r="G20" s="92" t="s">
        <v>851</v>
      </c>
      <c r="H20" s="97" t="s">
        <v>852</v>
      </c>
      <c r="I20" s="92" t="s">
        <v>853</v>
      </c>
      <c r="J20" s="9" t="s">
        <v>14</v>
      </c>
    </row>
    <row r="21" spans="1:10" x14ac:dyDescent="0.25">
      <c r="A21" s="13"/>
      <c r="B21" s="100"/>
      <c r="C21" s="9"/>
      <c r="D21" s="9"/>
      <c r="E21" s="9"/>
      <c r="F21" s="9"/>
      <c r="G21" s="9"/>
      <c r="H21" s="9"/>
      <c r="I21" s="9"/>
      <c r="J21" s="9"/>
    </row>
    <row r="22" spans="1:10" x14ac:dyDescent="0.25">
      <c r="A22" s="13"/>
      <c r="B22" s="100"/>
      <c r="C22" s="9"/>
      <c r="D22" s="9"/>
      <c r="E22" s="9"/>
      <c r="F22" s="9"/>
      <c r="G22" s="9"/>
      <c r="H22" s="9"/>
      <c r="I22" s="9"/>
      <c r="J22" s="13"/>
    </row>
    <row r="23" spans="1:10" x14ac:dyDescent="0.25">
      <c r="A23" s="13"/>
      <c r="B23" s="100"/>
      <c r="C23" s="9"/>
      <c r="D23" s="9"/>
      <c r="E23" s="9"/>
      <c r="F23" s="9"/>
      <c r="G23" s="9"/>
      <c r="H23" s="9"/>
      <c r="I23" s="9"/>
      <c r="J23" s="13"/>
    </row>
    <row r="24" spans="1:10" x14ac:dyDescent="0.25">
      <c r="A24" s="13"/>
      <c r="B24" s="100"/>
      <c r="C24" s="9"/>
      <c r="D24" s="9"/>
      <c r="E24" s="9"/>
      <c r="F24" s="9"/>
      <c r="G24" s="9"/>
      <c r="H24" s="9"/>
      <c r="I24" s="9"/>
      <c r="J24" s="13"/>
    </row>
    <row r="25" spans="1:10" x14ac:dyDescent="0.25">
      <c r="A25" s="13"/>
      <c r="B25" s="100"/>
      <c r="C25" s="9"/>
      <c r="D25" s="9"/>
      <c r="E25" s="9"/>
      <c r="F25" s="9"/>
      <c r="G25" s="9"/>
      <c r="H25" s="9"/>
      <c r="I25" s="9"/>
      <c r="J25" s="13"/>
    </row>
    <row r="26" spans="1:10" x14ac:dyDescent="0.25">
      <c r="A26" s="13"/>
      <c r="B26" s="100"/>
      <c r="C26" s="9"/>
      <c r="D26" s="9"/>
      <c r="E26" s="9"/>
      <c r="F26" s="9"/>
      <c r="G26" s="9"/>
      <c r="H26" s="9"/>
      <c r="I26" s="9"/>
      <c r="J26" s="13"/>
    </row>
  </sheetData>
  <customSheetViews>
    <customSheetView guid="{DF4DF86E-F87E-4853-B44F-4F4D647D71FF}" showGridLines="0">
      <selection sqref="A1:K1"/>
      <pageMargins left="0.7" right="0.7" top="0.75" bottom="0.75" header="0.3" footer="0.3"/>
      <pageSetup paperSize="9" orientation="portrait" r:id="rId1"/>
    </customSheetView>
    <customSheetView guid="{587CB59E-8194-466A-825B-36D9E2C9E12C}" showGridLines="0">
      <selection sqref="A1:K1"/>
      <pageMargins left="0.7" right="0.7" top="0.75" bottom="0.75" header="0.3" footer="0.3"/>
      <pageSetup paperSize="9" orientation="portrait" r:id="rId2"/>
    </customSheetView>
    <customSheetView guid="{BA2EDF17-FDDF-46B2-A4BE-72FB311EBCAF}" showGridLines="0">
      <selection sqref="A1:K1"/>
      <pageMargins left="0.7" right="0.7" top="0.75" bottom="0.75" header="0.3" footer="0.3"/>
      <pageSetup paperSize="9" orientation="portrait" r:id="rId3"/>
    </customSheetView>
    <customSheetView guid="{317D3D83-AACA-40F7-8006-3175597A202A}" showGridLines="0">
      <selection sqref="A1:K1"/>
      <pageMargins left="0.7" right="0.7" top="0.75" bottom="0.75" header="0.3" footer="0.3"/>
      <pageSetup paperSize="9" orientation="portrait" r:id="rId4"/>
    </customSheetView>
  </customSheetViews>
  <mergeCells count="5">
    <mergeCell ref="A3:A4"/>
    <mergeCell ref="B3:B4"/>
    <mergeCell ref="D3:J3"/>
    <mergeCell ref="A1:J1"/>
    <mergeCell ref="A2:J2"/>
  </mergeCells>
  <phoneticPr fontId="45" type="noConversion"/>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10">
        <x14:dataValidation type="list" allowBlank="1" showInputMessage="1" showErrorMessage="1">
          <x14:formula1>
            <xm:f>T1_Pick_List!$Q:$Q</xm:f>
          </x14:formula1>
          <xm:sqref>B627:B1048576</xm:sqref>
        </x14:dataValidation>
        <x14:dataValidation type="list" allowBlank="1" showInputMessage="1" showErrorMessage="1">
          <x14:formula1>
            <xm:f>T1_Pick_List!$F$2:$F$3</xm:f>
          </x14:formula1>
          <xm:sqref>J19:J26 J12 J15</xm:sqref>
        </x14:dataValidation>
        <x14:dataValidation type="list" allowBlank="1" showInputMessage="1" showErrorMessage="1">
          <x14:formula1>
            <xm:f>T1_Pick_List!$P$3:$P$2001</xm:f>
          </x14:formula1>
          <xm:sqref>B27:B626</xm:sqref>
        </x14:dataValidation>
        <x14:dataValidation type="list" allowBlank="1" showInputMessage="1" showErrorMessage="1">
          <x14:formula1>
            <xm:f>'T1_Pick_List '!$G$2:$G$3</xm:f>
          </x14:formula1>
          <xm:sqref>J5:J6 J8:J10</xm:sqref>
        </x14:dataValidation>
        <x14:dataValidation type="list" allowBlank="1" showInputMessage="1" showErrorMessage="1">
          <x14:formula1>
            <xm:f>'T1_Pick_List '!$F$2:$F$3</xm:f>
          </x14:formula1>
          <xm:sqref>J18</xm:sqref>
        </x14:dataValidation>
        <x14:dataValidation type="list" allowBlank="1" showInputMessage="1" showErrorMessage="1">
          <x14:formula1>
            <xm:f>Components!$B$3:$B$18</xm:f>
          </x14:formula1>
          <xm:sqref>B5:B26</xm:sqref>
        </x14:dataValidation>
        <x14:dataValidation type="list" allowBlank="1" showInputMessage="1" showErrorMessage="1">
          <x14:formula1>
            <xm:f>'C:\Users\JenkoP31\AppData\Local\Microsoft\Windows\INetCache\Content.Outlook\BCYP8SYV\[03_RRF_MJU_projekti_URDR-03-03-2021.xlsx]T1_Pick_List'!#REF!</xm:f>
          </x14:formula1>
          <xm:sqref>J11</xm:sqref>
        </x14:dataValidation>
        <x14:dataValidation type="list" allowBlank="1" showInputMessage="1" showErrorMessage="1">
          <x14:formula1>
            <xm:f>'C:\Moji dokumenti\2021-2027\programiranje\RRF\podskupine RRF\obrazci za dopolnitev NOE_jan. 2021\ostale komponente\31.3.2021\tabele\[Kopija datoteke RRF Komponenta Čisto in varno okolje 1 4 2021_GIS.xlsx]T1_Pick_List'!#REF!</xm:f>
          </x14:formula1>
          <xm:sqref>J7</xm:sqref>
        </x14:dataValidation>
        <x14:dataValidation type="list" allowBlank="1" showInputMessage="1" showErrorMessage="1">
          <x14:formula1>
            <xm:f>'https://mnz.sharepoint.com/sites/RRFMJU/Dokumenti v skupni rabi/RRF - verzija april 2021/[RRF Podporno okolje_26.3.2021.xlsx]T1_Pick_List'!#REF!</xm:f>
          </x14:formula1>
          <xm:sqref>J13</xm:sqref>
        </x14:dataValidation>
        <x14:dataValidation type="list" allowBlank="1" showInputMessage="1" showErrorMessage="1">
          <x14:formula1>
            <xm:f>'C:\Moji dokumenti\2021-2027\programiranje\RRF\podskupine RRF\obrazci za dopolnitev NOE_jan. 2021\[SI RRP_education_15.3.2021.xlsx]T1_Pick_List'!#REF!</xm:f>
          </x14:formula1>
          <xm:sqref>J16:J17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E5D7129F0CC3244EA23535B992281BA9" ma:contentTypeVersion="7" ma:contentTypeDescription="Create a new document in this library." ma:contentTypeScope="" ma:versionID="603cdaa85131c41949272339014b43f3">
  <xsd:schema xmlns:xsd="http://www.w3.org/2001/XMLSchema" xmlns:xs="http://www.w3.org/2001/XMLSchema" xmlns:p="http://schemas.microsoft.com/office/2006/metadata/properties" xmlns:ns3="4ab59458-1076-4002-998d-e635add6a7aa" targetNamespace="http://schemas.microsoft.com/office/2006/metadata/properties" ma:root="true" ma:fieldsID="a2de6c0667e55f24e152aef061a490c3" ns3:_="">
    <xsd:import namespace="4ab59458-1076-4002-998d-e635add6a7aa"/>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element ref="ns3:Client" minOccurs="0"/>
                <xsd:element ref="ns3:Event" minOccurs="0"/>
                <xsd:element ref="ns3:Event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59458-1076-4002-998d-e635add6a7aa"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element name="Client" ma:index="18" nillable="true" ma:displayName="Client" ma:internalName="Client">
      <xsd:simpleType>
        <xsd:restriction base="dms:Text">
          <xsd:maxLength value="255"/>
        </xsd:restriction>
      </xsd:simpleType>
    </xsd:element>
    <xsd:element name="Event" ma:index="19" nillable="true" ma:displayName="Event" ma:internalName="Event">
      <xsd:simpleType>
        <xsd:restriction base="dms:Text">
          <xsd:maxLength value="255"/>
        </xsd:restriction>
      </xsd:simpleType>
    </xsd:element>
    <xsd:element name="Event_x0020_date" ma:index="20" nillable="true" ma:displayName="Event date" ma:format="DateOnly" ma:internalName="Event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C_ARES_NUMBER xmlns="4ab59458-1076-4002-998d-e635add6a7aa">
      <Url xsi:nil="true"/>
      <Description xsi:nil="true"/>
    </EC_ARES_NUMBER>
    <EC_ARES_TRANSFERRED_BY xmlns="4ab59458-1076-4002-998d-e635add6a7aa" xsi:nil="true"/>
    <EC_Collab_DocumentLanguage xmlns="4ab59458-1076-4002-998d-e635add6a7aa">EN</EC_Collab_DocumentLanguage>
    <EC_Collab_Status xmlns="4ab59458-1076-4002-998d-e635add6a7aa">Not Started</EC_Collab_Status>
    <EC_Collab_Reference xmlns="4ab59458-1076-4002-998d-e635add6a7aa" xsi:nil="true"/>
    <EC_ARES_DATE_TRANSFERRED xmlns="4ab59458-1076-4002-998d-e635add6a7aa" xsi:nil="true"/>
    <Client xmlns="4ab59458-1076-4002-998d-e635add6a7aa" xsi:nil="true"/>
    <Event_x0020_date xmlns="4ab59458-1076-4002-998d-e635add6a7aa" xsi:nil="true"/>
    <Event xmlns="4ab59458-1076-4002-998d-e635add6a7aa" xsi:nil="true"/>
  </documentManagement>
</p:properties>
</file>

<file path=customXml/item3.xml>��< ? x m l   v e r s i o n = " 1 . 0 "   e n c o d i n g = " u t f - 1 6 " ? > < D a t a M a s h u p   x m l n s = " h t t p : / / s c h e m a s . m i c r o s o f t . c o m / D a t a M a s h u p " > A A A A A B g D A A B Q S w M E F A A C A A g A M W E o U m K l 1 o S o A A A A + A A A A B I A H A B D b 2 5 m a W c v U G F j a 2 F n Z S 5 4 b W w g o h g A K K A U A A A A A A A A A A A A A A A A A A A A A A A A A A A A h Y / N C o J A G E V f R W b v / F h J y e c I R b u E I I i 2 w z j q k I 4 x j u m 7 t e i R e o W E s t q 1 v J d z 4 d z H 7 Q 7 J U F f e V d l W N y Z G D F P k K S O b T J s i R p 3 L / S V K O O y F P I t C e S N s 2 m h o d Y x K 5 y 4 R I X 3 f 4 3 6 G G 1 u Q g F J G T u n u I E t V C 1 + b 1 g k j F f q s s v 8 r x O H 4 k u E B D h l e s F W A 5 y E D M t W Q a v N F g t E Y U y A / J W y 6 y n V W 8 d z 6 6 y 2 Q K Q J 5 v + B P U E s D B B Q A A g A I A D F h K 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Y S h S K I p H u A 4 A A A A R A A A A E w A c A E Z v c m 1 1 b G F z L 1 N l Y 3 R p b 2 4 x L m 0 g o h g A K K A U A A A A A A A A A A A A A A A A A A A A A A A A A A A A K 0 5 N L s n M z 1 M I h t C G 1 g B Q S w E C L Q A U A A I A C A A x Y S h S Y q X W h K g A A A D 4 A A A A E g A A A A A A A A A A A A A A A A A A A A A A Q 2 9 u Z m l n L 1 B h Y 2 t h Z 2 U u e G 1 s U E s B A i 0 A F A A C A A g A M W E o U g / K 6 a u k A A A A 6 Q A A A B M A A A A A A A A A A A A A A A A A 9 A A A A F t D b 2 5 0 Z W 5 0 X 1 R 5 c G V z X S 5 4 b W x Q S w E C L Q A U A A I A C A A x Y S h 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c U d H C l 9 a 0 a y I y Y i C 1 8 b s g A A A A A C A A A A A A A D Z g A A w A A A A B A A A A C K V u u B 7 D T M v J H l K / t v 7 n 2 B A A A A A A S A A A C g A A A A E A A A A M 0 n W 8 x o L X U e a 9 R 4 B k n h m m x Q A A A A 1 s S s n y Q E I L d d b r S k 4 v 2 K L C 5 k Q n b w J W 8 n q 9 z D P V S q w 5 h d V Q E P F R C k C 5 F + 3 R q m o K 5 y I H M X u x x J W L C e I V / M / 8 e i 8 B B j T x A 3 k x m k 1 T N / 7 E / g s 5 A U A A A A B X Z 1 + R I L Q I d k w H M i q d u E f d 1 j 3 k I = < / 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E70C0C-4804-42A6-BF66-4262F11E8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59458-1076-4002-998d-e635add6a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7E1F4B-447E-4D9E-ADE9-6024BB0C1F15}">
  <ds:schemaRefs>
    <ds:schemaRef ds:uri="http://purl.org/dc/elements/1.1/"/>
    <ds:schemaRef ds:uri="http://purl.org/dc/terms/"/>
    <ds:schemaRef ds:uri="http://schemas.microsoft.com/office/2006/metadata/properties"/>
    <ds:schemaRef ds:uri="http://schemas.microsoft.com/office/2006/documentManagement/types"/>
    <ds:schemaRef ds:uri="4ab59458-1076-4002-998d-e635add6a7aa"/>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C500575-D15C-46D3-B2C1-1820B567BB7C}">
  <ds:schemaRefs>
    <ds:schemaRef ds:uri="http://schemas.microsoft.com/DataMashup"/>
  </ds:schemaRefs>
</ds:datastoreItem>
</file>

<file path=customXml/itemProps4.xml><?xml version="1.0" encoding="utf-8"?>
<ds:datastoreItem xmlns:ds="http://schemas.openxmlformats.org/officeDocument/2006/customXml" ds:itemID="{A537EDF4-FEC0-403A-B11E-DE794EACDB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12</vt:i4>
      </vt:variant>
    </vt:vector>
  </HeadingPairs>
  <TitlesOfParts>
    <vt:vector size="12" baseType="lpstr">
      <vt:lpstr>T1_Pick_List</vt:lpstr>
      <vt:lpstr>T1_Pick_List </vt:lpstr>
      <vt:lpstr>Instructions - read this first</vt:lpstr>
      <vt:lpstr>Components</vt:lpstr>
      <vt:lpstr>VIR PODATKOV za T1</vt:lpstr>
      <vt:lpstr>Measures</vt:lpstr>
      <vt:lpstr>T1 Milestones&amp;Targets</vt:lpstr>
      <vt:lpstr>T2 Green Digital &amp; Costs</vt:lpstr>
      <vt:lpstr>T3a Impact (qualitative)</vt:lpstr>
      <vt:lpstr>T3b Impact (quantitative)</vt:lpstr>
      <vt:lpstr>T4a Investment baseline Input</vt:lpstr>
      <vt:lpstr>T4b Investment baseline Display</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AFMAN Emiel (ECFIN)</dc:creator>
  <cp:lastModifiedBy>Tjaša Štamcar</cp:lastModifiedBy>
  <dcterms:created xsi:type="dcterms:W3CDTF">2020-08-07T08:52:49Z</dcterms:created>
  <dcterms:modified xsi:type="dcterms:W3CDTF">2021-09-22T19:20:37Z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0x010100258AA79CEB83498886A3A0868112325000E5D7129F0CC3244EA23535B992281BA9</vt:lpwstr>
  </property>
</Properties>
</file>